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シェア分析" sheetId="3" r:id="rId1"/>
    <sheet name="グラフ" sheetId="5" r:id="rId2"/>
    <sheet name="印刷用" sheetId="6" state="hidden" r:id="rId3"/>
  </sheets>
  <definedNames>
    <definedName name="_xlnm.Print_Area" localSheetId="2">印刷用!$B$2:$I$56</definedName>
    <definedName name="Range1">シェア分析!$C$7:$F$8,シェア分析!$H$8</definedName>
    <definedName name="Range2">シェア分析!$D$11:$E$25,シェア分析!$H$11:$H$25</definedName>
    <definedName name="X軸">シェア分析!$L$10</definedName>
    <definedName name="グラフ値">シェア分析!$L$11</definedName>
  </definedNames>
  <calcPr calcId="152511"/>
</workbook>
</file>

<file path=xl/calcChain.xml><?xml version="1.0" encoding="utf-8"?>
<calcChain xmlns="http://schemas.openxmlformats.org/spreadsheetml/2006/main">
  <c r="L10" i="3" l="1"/>
  <c r="F11" i="3"/>
  <c r="L11" i="3"/>
  <c r="F20" i="3"/>
  <c r="G20" i="3"/>
  <c r="F21" i="3"/>
  <c r="G21" i="3"/>
  <c r="F22" i="3"/>
  <c r="G22" i="3"/>
  <c r="F23" i="3"/>
  <c r="G23" i="3"/>
  <c r="F24" i="3"/>
  <c r="G24" i="3"/>
  <c r="F25" i="3"/>
  <c r="G25" i="3"/>
  <c r="E26" i="3"/>
  <c r="F12" i="3"/>
  <c r="C7" i="6"/>
  <c r="H8" i="6"/>
  <c r="C11" i="6"/>
  <c r="D11" i="6"/>
  <c r="E11" i="6"/>
  <c r="H11" i="6"/>
  <c r="C12" i="6"/>
  <c r="D12" i="6"/>
  <c r="E12" i="6"/>
  <c r="H12" i="6"/>
  <c r="C13" i="6"/>
  <c r="D13" i="6"/>
  <c r="E13" i="6"/>
  <c r="H13" i="6"/>
  <c r="C14" i="6"/>
  <c r="D14" i="6"/>
  <c r="E14" i="6"/>
  <c r="H14" i="6"/>
  <c r="C15" i="6"/>
  <c r="D15" i="6"/>
  <c r="E15" i="6"/>
  <c r="H15" i="6"/>
  <c r="C16" i="6"/>
  <c r="D16" i="6"/>
  <c r="E16" i="6"/>
  <c r="H16" i="6"/>
  <c r="C17" i="6"/>
  <c r="D17" i="6"/>
  <c r="E17" i="6"/>
  <c r="H17" i="6"/>
  <c r="C18" i="6"/>
  <c r="D18" i="6"/>
  <c r="E18" i="6"/>
  <c r="H18" i="6"/>
  <c r="C19" i="6"/>
  <c r="D19" i="6"/>
  <c r="E19" i="6"/>
  <c r="H19" i="6"/>
  <c r="C20" i="6"/>
  <c r="D20" i="6"/>
  <c r="E20" i="6"/>
  <c r="F20" i="6"/>
  <c r="G20" i="6"/>
  <c r="H20" i="6"/>
  <c r="C21" i="6"/>
  <c r="D21" i="6"/>
  <c r="E21" i="6"/>
  <c r="F21" i="6"/>
  <c r="G21" i="6"/>
  <c r="H21" i="6"/>
  <c r="C22" i="6"/>
  <c r="D22" i="6"/>
  <c r="E22" i="6"/>
  <c r="F22" i="6"/>
  <c r="G22" i="6"/>
  <c r="H22" i="6"/>
  <c r="C23" i="6"/>
  <c r="D23" i="6"/>
  <c r="E23" i="6"/>
  <c r="F23" i="6"/>
  <c r="G23" i="6"/>
  <c r="H23" i="6"/>
  <c r="C24" i="6"/>
  <c r="D24" i="6"/>
  <c r="E24" i="6"/>
  <c r="F24" i="6"/>
  <c r="G24" i="6"/>
  <c r="H24" i="6"/>
  <c r="C25" i="6"/>
  <c r="D25" i="6"/>
  <c r="E25" i="6"/>
  <c r="F25" i="6"/>
  <c r="G25" i="6"/>
  <c r="H25" i="6"/>
  <c r="E26" i="6"/>
  <c r="F26" i="6"/>
  <c r="F12" i="6"/>
  <c r="F11" i="6"/>
  <c r="F19" i="3"/>
  <c r="F17" i="3"/>
  <c r="F15" i="3"/>
  <c r="F13" i="3"/>
  <c r="F18" i="3"/>
  <c r="F16" i="3"/>
  <c r="F14" i="3"/>
  <c r="F13" i="6"/>
  <c r="G13" i="3"/>
  <c r="G13" i="6"/>
  <c r="F14" i="6"/>
  <c r="G14" i="3"/>
  <c r="G14" i="6"/>
  <c r="F15" i="6"/>
  <c r="G15" i="3"/>
  <c r="G15" i="6"/>
  <c r="G11" i="3"/>
  <c r="G11" i="6"/>
  <c r="F16" i="6"/>
  <c r="G16" i="3"/>
  <c r="G16" i="6"/>
  <c r="G12" i="3"/>
  <c r="G12" i="6"/>
  <c r="F17" i="6"/>
  <c r="G17" i="3"/>
  <c r="G17" i="6"/>
  <c r="F18" i="6"/>
  <c r="G18" i="3"/>
  <c r="G18" i="6"/>
  <c r="F19" i="6"/>
  <c r="G19" i="3"/>
  <c r="G19" i="6"/>
</calcChain>
</file>

<file path=xl/sharedStrings.xml><?xml version="1.0" encoding="utf-8"?>
<sst xmlns="http://schemas.openxmlformats.org/spreadsheetml/2006/main" count="30" uniqueCount="22">
  <si>
    <t>会社名</t>
  </si>
  <si>
    <t>販売数</t>
  </si>
  <si>
    <t>シェア</t>
  </si>
  <si>
    <t>順位</t>
  </si>
  <si>
    <t>備考</t>
  </si>
  <si>
    <t>明石産業</t>
  </si>
  <si>
    <t>堺商事</t>
  </si>
  <si>
    <t>新村貿易</t>
  </si>
  <si>
    <t>松田商会</t>
  </si>
  <si>
    <t>密囲物産</t>
  </si>
  <si>
    <t>ＭＥＣ</t>
  </si>
  <si>
    <t>埼玉交易</t>
  </si>
  <si>
    <t>ブローサイド</t>
  </si>
  <si>
    <t>あさまシステム</t>
  </si>
  <si>
    <t>販売数合計</t>
    <rPh sb="0" eb="3">
      <t>ハンバイスウ</t>
    </rPh>
    <rPh sb="3" eb="5">
      <t>ゴウケイ</t>
    </rPh>
    <phoneticPr fontId="2"/>
  </si>
  <si>
    <t>パソコン業界シェア分析</t>
    <rPh sb="4" eb="6">
      <t>ギョウカイ</t>
    </rPh>
    <rPh sb="9" eb="11">
      <t>ブンセキ</t>
    </rPh>
    <phoneticPr fontId="2"/>
  </si>
  <si>
    <t>調査日</t>
    <rPh sb="0" eb="3">
      <t>チョウサビ</t>
    </rPh>
    <phoneticPr fontId="2"/>
  </si>
  <si>
    <t>No.</t>
    <phoneticPr fontId="2"/>
  </si>
  <si>
    <t>販売シェア分析</t>
    <rPh sb="0" eb="2">
      <t>ハンバイ</t>
    </rPh>
    <rPh sb="5" eb="7">
      <t>ブンセキ</t>
    </rPh>
    <phoneticPr fontId="2"/>
  </si>
  <si>
    <t>No.</t>
    <phoneticPr fontId="2"/>
  </si>
  <si>
    <t>X軸</t>
    <rPh sb="1" eb="2">
      <t>ジク</t>
    </rPh>
    <phoneticPr fontId="2"/>
  </si>
  <si>
    <t>グラフ値</t>
    <rPh sb="3" eb="4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</si>
</sst>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"/>
    <numFmt numFmtId="177" formatCode="0&quot;位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  <protection hidden="1"/>
    </xf>
    <xf numFmtId="38" fontId="1" fillId="0" borderId="0" applyFont="0" applyFill="0" applyBorder="0" applyAlignment="0" applyProtection="0"/>
  </cellStyleXfs>
  <cellXfs count="53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14" fontId="6" fillId="2" borderId="4" xfId="0" applyNumberFormat="1" applyFont="1" applyFill="1" applyBorder="1" applyAlignment="1" applyProtection="1">
      <alignment horizontal="center" vertical="center"/>
      <protection hidden="1"/>
    </xf>
    <xf numFmtId="0" fontId="0" fillId="3" borderId="5" xfId="0" applyFill="1" applyBorder="1" applyProtection="1">
      <alignment vertical="center"/>
      <protection hidden="1"/>
    </xf>
    <xf numFmtId="0" fontId="0" fillId="3" borderId="6" xfId="0" applyFill="1" applyBorder="1" applyProtection="1">
      <alignment vertical="center"/>
      <protection hidden="1"/>
    </xf>
    <xf numFmtId="0" fontId="0" fillId="3" borderId="7" xfId="0" applyFill="1" applyBorder="1" applyProtection="1">
      <alignment vertical="center"/>
      <protection hidden="1"/>
    </xf>
    <xf numFmtId="0" fontId="0" fillId="3" borderId="8" xfId="0" applyFill="1" applyBorder="1" applyProtection="1">
      <alignment vertical="center"/>
      <protection hidden="1"/>
    </xf>
    <xf numFmtId="0" fontId="0" fillId="3" borderId="0" xfId="0" applyFill="1" applyBorder="1" applyProtection="1">
      <alignment vertical="center"/>
      <protection hidden="1"/>
    </xf>
    <xf numFmtId="0" fontId="0" fillId="3" borderId="9" xfId="0" applyFill="1" applyBorder="1" applyProtection="1">
      <alignment vertical="center"/>
      <protection hidden="1"/>
    </xf>
    <xf numFmtId="0" fontId="0" fillId="3" borderId="8" xfId="0" applyFill="1" applyBorder="1">
      <alignment vertical="center"/>
      <protection hidden="1"/>
    </xf>
    <xf numFmtId="0" fontId="0" fillId="3" borderId="10" xfId="0" applyFill="1" applyBorder="1" applyProtection="1">
      <alignment vertical="center"/>
      <protection hidden="1"/>
    </xf>
    <xf numFmtId="0" fontId="0" fillId="3" borderId="11" xfId="0" applyFill="1" applyBorder="1" applyProtection="1">
      <alignment vertical="center"/>
      <protection hidden="1"/>
    </xf>
    <xf numFmtId="0" fontId="0" fillId="3" borderId="12" xfId="0" applyFill="1" applyBorder="1" applyProtection="1">
      <alignment vertical="center"/>
      <protection hidden="1"/>
    </xf>
    <xf numFmtId="10" fontId="0" fillId="4" borderId="13" xfId="0" applyNumberFormat="1" applyFill="1" applyBorder="1" applyAlignment="1" applyProtection="1">
      <alignment vertical="center" shrinkToFit="1"/>
      <protection hidden="1"/>
    </xf>
    <xf numFmtId="10" fontId="0" fillId="4" borderId="14" xfId="0" applyNumberFormat="1" applyFill="1" applyBorder="1" applyAlignment="1" applyProtection="1">
      <alignment vertical="center" shrinkToFit="1"/>
      <protection hidden="1"/>
    </xf>
    <xf numFmtId="38" fontId="0" fillId="0" borderId="13" xfId="1" applyFont="1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horizontal="center" vertical="center"/>
      <protection locked="0"/>
    </xf>
    <xf numFmtId="38" fontId="0" fillId="0" borderId="18" xfId="1" applyFont="1" applyBorder="1" applyAlignment="1" applyProtection="1">
      <alignment vertical="center" shrinkToFit="1"/>
      <protection locked="0"/>
    </xf>
    <xf numFmtId="10" fontId="0" fillId="4" borderId="18" xfId="0" applyNumberFormat="1" applyFill="1" applyBorder="1" applyAlignment="1" applyProtection="1">
      <alignment vertical="center" shrinkToFit="1"/>
      <protection hidden="1"/>
    </xf>
    <xf numFmtId="0" fontId="0" fillId="0" borderId="19" xfId="0" applyBorder="1" applyAlignment="1" applyProtection="1">
      <alignment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38" fontId="4" fillId="0" borderId="18" xfId="1" applyFont="1" applyBorder="1" applyAlignment="1" applyProtection="1">
      <alignment vertical="center" shrinkToFit="1"/>
      <protection locked="0"/>
    </xf>
    <xf numFmtId="38" fontId="4" fillId="0" borderId="13" xfId="1" applyFont="1" applyBorder="1" applyAlignment="1" applyProtection="1">
      <alignment vertical="center" shrinkToFit="1"/>
      <protection locked="0"/>
    </xf>
    <xf numFmtId="177" fontId="0" fillId="4" borderId="18" xfId="0" applyNumberFormat="1" applyFill="1" applyBorder="1" applyAlignment="1" applyProtection="1">
      <alignment horizontal="center" vertical="center" shrinkToFit="1"/>
      <protection hidden="1"/>
    </xf>
    <xf numFmtId="177" fontId="0" fillId="4" borderId="13" xfId="0" applyNumberFormat="1" applyFill="1" applyBorder="1" applyAlignment="1" applyProtection="1">
      <alignment horizontal="center" vertical="center" shrinkToFit="1"/>
      <protection hidden="1"/>
    </xf>
    <xf numFmtId="177" fontId="0" fillId="4" borderId="14" xfId="0" applyNumberFormat="1" applyFill="1" applyBorder="1" applyAlignment="1" applyProtection="1">
      <alignment horizontal="center" vertical="center" shrinkToFit="1"/>
      <protection hidden="1"/>
    </xf>
    <xf numFmtId="38" fontId="0" fillId="0" borderId="14" xfId="1" applyFont="1" applyBorder="1" applyAlignment="1" applyProtection="1">
      <alignment vertical="center" shrinkToFit="1"/>
      <protection locked="0"/>
    </xf>
    <xf numFmtId="0" fontId="3" fillId="4" borderId="25" xfId="0" applyNumberFormat="1" applyFont="1" applyFill="1" applyBorder="1" applyAlignment="1" applyProtection="1">
      <alignment horizontal="center" vertical="center"/>
      <protection hidden="1"/>
    </xf>
    <xf numFmtId="0" fontId="3" fillId="4" borderId="26" xfId="0" applyNumberFormat="1" applyFont="1" applyFill="1" applyBorder="1" applyAlignment="1" applyProtection="1">
      <alignment horizontal="center" vertical="center"/>
      <protection hidden="1"/>
    </xf>
    <xf numFmtId="0" fontId="3" fillId="4" borderId="27" xfId="0" applyNumberFormat="1" applyFont="1" applyFill="1" applyBorder="1" applyAlignment="1" applyProtection="1">
      <alignment horizontal="center" vertical="center"/>
      <protection hidden="1"/>
    </xf>
    <xf numFmtId="0" fontId="6" fillId="2" borderId="28" xfId="0" applyFont="1" applyFill="1" applyBorder="1" applyAlignment="1" applyProtection="1">
      <alignment horizontal="center" vertical="center" shrinkToFit="1"/>
      <protection hidden="1"/>
    </xf>
    <xf numFmtId="0" fontId="6" fillId="2" borderId="29" xfId="0" applyFont="1" applyFill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0" fontId="7" fillId="0" borderId="11" xfId="0" applyFont="1" applyBorder="1" applyAlignment="1" applyProtection="1">
      <alignment horizontal="left" vertical="center" indent="1"/>
      <protection locked="0"/>
    </xf>
    <xf numFmtId="0" fontId="7" fillId="0" borderId="12" xfId="0" applyFont="1" applyBorder="1" applyAlignment="1" applyProtection="1">
      <alignment horizontal="left" vertical="center" indent="1"/>
      <protection locked="0"/>
    </xf>
    <xf numFmtId="38" fontId="6" fillId="2" borderId="30" xfId="0" applyNumberFormat="1" applyFont="1" applyFill="1" applyBorder="1" applyAlignment="1" applyProtection="1">
      <alignment vertical="center" shrinkToFit="1"/>
      <protection hidden="1"/>
    </xf>
    <xf numFmtId="38" fontId="6" fillId="2" borderId="31" xfId="0" applyNumberFormat="1" applyFont="1" applyFill="1" applyBorder="1" applyAlignment="1" applyProtection="1">
      <alignment vertical="center" shrinkToFit="1"/>
      <protection hidden="1"/>
    </xf>
    <xf numFmtId="0" fontId="0" fillId="2" borderId="30" xfId="0" applyFill="1" applyBorder="1" applyAlignment="1">
      <alignment vertical="center"/>
      <protection hidden="1"/>
    </xf>
    <xf numFmtId="0" fontId="0" fillId="2" borderId="32" xfId="0" applyFill="1" applyBorder="1" applyAlignment="1">
      <alignment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layout>
        <c:manualLayout>
          <c:xMode val="edge"/>
          <c:yMode val="edge"/>
          <c:x val="0.31644256006460736"/>
          <c:y val="2.5423642433045384E-2"/>
        </c:manualLayout>
      </c:layout>
      <c:overlay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view3D>
      <c:rotX val="7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43950361944157"/>
          <c:y val="0.27457627118644068"/>
          <c:w val="0.40641158221302998"/>
          <c:h val="0.66779661016949154"/>
        </c:manualLayout>
      </c:layout>
      <c:pie3DChart>
        <c:varyColors val="1"/>
        <c:ser>
          <c:idx val="0"/>
          <c:order val="0"/>
          <c:tx>
            <c:strRef>
              <c:f>シェア分析!$C$7</c:f>
              <c:strCache>
                <c:ptCount val="1"/>
                <c:pt idx="0">
                  <c:v>パソコン業界シェア分析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シェア分析!$D$11:$D$19</c:f>
              <c:strCache>
                <c:ptCount val="9"/>
                <c:pt idx="0">
                  <c:v>明石産業</c:v>
                </c:pt>
                <c:pt idx="1">
                  <c:v>堺商事</c:v>
                </c:pt>
                <c:pt idx="2">
                  <c:v>新村貿易</c:v>
                </c:pt>
                <c:pt idx="3">
                  <c:v>松田商会</c:v>
                </c:pt>
                <c:pt idx="4">
                  <c:v>密囲物産</c:v>
                </c:pt>
                <c:pt idx="5">
                  <c:v>ＭＥＣ</c:v>
                </c:pt>
                <c:pt idx="6">
                  <c:v>埼玉交易</c:v>
                </c:pt>
                <c:pt idx="7">
                  <c:v>ブローサイド</c:v>
                </c:pt>
                <c:pt idx="8">
                  <c:v>あさまシステム</c:v>
                </c:pt>
              </c:strCache>
            </c:strRef>
          </c:cat>
          <c:val>
            <c:numRef>
              <c:f>シェア分析!$E$11:$E$19</c:f>
              <c:numCache>
                <c:formatCode>#,##0_);[Red]\(#,##0\)</c:formatCode>
                <c:ptCount val="9"/>
                <c:pt idx="0">
                  <c:v>2800</c:v>
                </c:pt>
                <c:pt idx="1">
                  <c:v>4600</c:v>
                </c:pt>
                <c:pt idx="2">
                  <c:v>6200</c:v>
                </c:pt>
                <c:pt idx="3">
                  <c:v>3800</c:v>
                </c:pt>
                <c:pt idx="4">
                  <c:v>4300</c:v>
                </c:pt>
                <c:pt idx="5">
                  <c:v>8200</c:v>
                </c:pt>
                <c:pt idx="6">
                  <c:v>5321</c:v>
                </c:pt>
                <c:pt idx="7">
                  <c:v>1135</c:v>
                </c:pt>
                <c:pt idx="8">
                  <c:v>8857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シェア分析!$D$11:$D$19</c:f>
              <c:strCache>
                <c:ptCount val="9"/>
                <c:pt idx="0">
                  <c:v>明石産業</c:v>
                </c:pt>
                <c:pt idx="1">
                  <c:v>堺商事</c:v>
                </c:pt>
                <c:pt idx="2">
                  <c:v>新村貿易</c:v>
                </c:pt>
                <c:pt idx="3">
                  <c:v>松田商会</c:v>
                </c:pt>
                <c:pt idx="4">
                  <c:v>密囲物産</c:v>
                </c:pt>
                <c:pt idx="5">
                  <c:v>ＭＥＣ</c:v>
                </c:pt>
                <c:pt idx="6">
                  <c:v>埼玉交易</c:v>
                </c:pt>
                <c:pt idx="7">
                  <c:v>ブローサイド</c:v>
                </c:pt>
                <c:pt idx="8">
                  <c:v>あさまシステム</c:v>
                </c:pt>
              </c:strCache>
            </c:strRef>
          </c:cat>
          <c:val>
            <c:numRef>
              <c:f>シェア分析!$E$11:$E$25</c:f>
              <c:numCache>
                <c:formatCode>#,##0_);[Red]\(#,##0\)</c:formatCode>
                <c:ptCount val="15"/>
                <c:pt idx="0">
                  <c:v>2800</c:v>
                </c:pt>
                <c:pt idx="1">
                  <c:v>4600</c:v>
                </c:pt>
                <c:pt idx="2">
                  <c:v>6200</c:v>
                </c:pt>
                <c:pt idx="3">
                  <c:v>3800</c:v>
                </c:pt>
                <c:pt idx="4">
                  <c:v>4300</c:v>
                </c:pt>
                <c:pt idx="5">
                  <c:v>8200</c:v>
                </c:pt>
                <c:pt idx="6">
                  <c:v>5321</c:v>
                </c:pt>
                <c:pt idx="7">
                  <c:v>1135</c:v>
                </c:pt>
                <c:pt idx="8">
                  <c:v>8857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4384693037630654"/>
          <c:y val="0.44237290727008638"/>
          <c:w val="0.97104443305533561"/>
          <c:h val="0.81186453635043199"/>
        </c:manualLayout>
      </c:layout>
      <c:overlay val="0"/>
      <c:spPr>
        <a:solidFill>
          <a:srgbClr val="FFFFCC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2"/>
      <a:srcRect/>
      <a:tile tx="0" ty="0" sx="100000" sy="100000" flip="none" algn="tl"/>
    </a:blipFill>
    <a:ln w="254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411229135053109"/>
          <c:y val="5.9829284159992821E-2"/>
        </c:manualLayout>
      </c:layout>
      <c:overlay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62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view3D>
      <c:rotX val="7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16995447647951"/>
          <c:y val="0.32692375910573396"/>
          <c:w val="0.38088012139605465"/>
          <c:h val="0.53632590546104075"/>
        </c:manualLayout>
      </c:layout>
      <c:pie3DChart>
        <c:varyColors val="1"/>
        <c:ser>
          <c:idx val="0"/>
          <c:order val="0"/>
          <c:tx>
            <c:strRef>
              <c:f>シェア分析!$C$7</c:f>
              <c:strCache>
                <c:ptCount val="1"/>
                <c:pt idx="0">
                  <c:v>パソコン業界シェア分析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シェア分析!$D$11:$D$19</c:f>
              <c:strCache>
                <c:ptCount val="9"/>
                <c:pt idx="0">
                  <c:v>明石産業</c:v>
                </c:pt>
                <c:pt idx="1">
                  <c:v>堺商事</c:v>
                </c:pt>
                <c:pt idx="2">
                  <c:v>新村貿易</c:v>
                </c:pt>
                <c:pt idx="3">
                  <c:v>松田商会</c:v>
                </c:pt>
                <c:pt idx="4">
                  <c:v>密囲物産</c:v>
                </c:pt>
                <c:pt idx="5">
                  <c:v>ＭＥＣ</c:v>
                </c:pt>
                <c:pt idx="6">
                  <c:v>埼玉交易</c:v>
                </c:pt>
                <c:pt idx="7">
                  <c:v>ブローサイド</c:v>
                </c:pt>
                <c:pt idx="8">
                  <c:v>あさまシステム</c:v>
                </c:pt>
              </c:strCache>
            </c:strRef>
          </c:cat>
          <c:val>
            <c:numRef>
              <c:f>シェア分析!$E$11:$E$19</c:f>
              <c:numCache>
                <c:formatCode>#,##0_);[Red]\(#,##0\)</c:formatCode>
                <c:ptCount val="9"/>
                <c:pt idx="0">
                  <c:v>2800</c:v>
                </c:pt>
                <c:pt idx="1">
                  <c:v>4600</c:v>
                </c:pt>
                <c:pt idx="2">
                  <c:v>6200</c:v>
                </c:pt>
                <c:pt idx="3">
                  <c:v>3800</c:v>
                </c:pt>
                <c:pt idx="4">
                  <c:v>4300</c:v>
                </c:pt>
                <c:pt idx="5">
                  <c:v>8200</c:v>
                </c:pt>
                <c:pt idx="6">
                  <c:v>5321</c:v>
                </c:pt>
                <c:pt idx="7">
                  <c:v>1135</c:v>
                </c:pt>
                <c:pt idx="8">
                  <c:v>8857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シェア分析!$D$11:$D$25</c:f>
              <c:strCache>
                <c:ptCount val="9"/>
                <c:pt idx="0">
                  <c:v>明石産業</c:v>
                </c:pt>
                <c:pt idx="1">
                  <c:v>堺商事</c:v>
                </c:pt>
                <c:pt idx="2">
                  <c:v>新村貿易</c:v>
                </c:pt>
                <c:pt idx="3">
                  <c:v>松田商会</c:v>
                </c:pt>
                <c:pt idx="4">
                  <c:v>密囲物産</c:v>
                </c:pt>
                <c:pt idx="5">
                  <c:v>ＭＥＣ</c:v>
                </c:pt>
                <c:pt idx="6">
                  <c:v>埼玉交易</c:v>
                </c:pt>
                <c:pt idx="7">
                  <c:v>ブローサイド</c:v>
                </c:pt>
                <c:pt idx="8">
                  <c:v>あさまシステム</c:v>
                </c:pt>
              </c:strCache>
            </c:strRef>
          </c:cat>
          <c:val>
            <c:numRef>
              <c:f>シェア分析!$E$11:$E$25</c:f>
              <c:numCache>
                <c:formatCode>#,##0_);[Red]\(#,##0\)</c:formatCode>
                <c:ptCount val="15"/>
                <c:pt idx="0">
                  <c:v>2800</c:v>
                </c:pt>
                <c:pt idx="1">
                  <c:v>4600</c:v>
                </c:pt>
                <c:pt idx="2">
                  <c:v>6200</c:v>
                </c:pt>
                <c:pt idx="3">
                  <c:v>3800</c:v>
                </c:pt>
                <c:pt idx="4">
                  <c:v>4300</c:v>
                </c:pt>
                <c:pt idx="5">
                  <c:v>8200</c:v>
                </c:pt>
                <c:pt idx="6">
                  <c:v>5321</c:v>
                </c:pt>
                <c:pt idx="7">
                  <c:v>1135</c:v>
                </c:pt>
                <c:pt idx="8">
                  <c:v>8857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3004552352048555"/>
          <c:y val="0.44230858963142422"/>
          <c:w val="0.96206373292867975"/>
          <c:h val="0.75213832245328305"/>
        </c:manualLayout>
      </c:layout>
      <c:overlay val="0"/>
      <c:spPr>
        <a:solidFill>
          <a:srgbClr val="FFFFCC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2"/>
      <a:srcRect/>
      <a:tile tx="0" ty="0" sx="100000" sy="100000" flip="none" algn="tl"/>
    </a:blip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グラフ1"/>
  <sheetViews>
    <sheetView zoomScale="70" workbookViewId="0"/>
  </sheetViews>
  <sheetProtection password="C710" content="1" objects="1"/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1</xdr:row>
          <xdr:rowOff>0</xdr:rowOff>
        </xdr:from>
        <xdr:to>
          <xdr:col>5</xdr:col>
          <xdr:colOff>590550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542925</xdr:colOff>
          <xdr:row>1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809625</xdr:colOff>
          <xdr:row>1</xdr:row>
          <xdr:rowOff>0</xdr:rowOff>
        </xdr:from>
        <xdr:to>
          <xdr:col>7</xdr:col>
          <xdr:colOff>314325</xdr:colOff>
          <xdr:row>2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3</xdr:col>
          <xdr:colOff>523875</xdr:colOff>
          <xdr:row>2</xdr:row>
          <xdr:rowOff>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日付入力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1</xdr:row>
          <xdr:rowOff>0</xdr:rowOff>
        </xdr:from>
        <xdr:to>
          <xdr:col>4</xdr:col>
          <xdr:colOff>95250</xdr:colOff>
          <xdr:row>2</xdr:row>
          <xdr:rowOff>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並べ替え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438900" cy="392430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29</xdr:row>
      <xdr:rowOff>19050</xdr:rowOff>
    </xdr:from>
    <xdr:to>
      <xdr:col>8</xdr:col>
      <xdr:colOff>190500</xdr:colOff>
      <xdr:row>55</xdr:row>
      <xdr:rowOff>19050</xdr:rowOff>
    </xdr:to>
    <xdr:graphicFrame macro="">
      <xdr:nvGraphicFramePr>
        <xdr:cNvPr id="512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L27"/>
  <sheetViews>
    <sheetView showGridLines="0" showRowColHeaders="0" tabSelected="1" workbookViewId="0">
      <pane ySplit="10" topLeftCell="A11" activePane="bottomLeft" state="frozen"/>
      <selection pane="bottomLeft" activeCell="H8" sqref="H8"/>
    </sheetView>
  </sheetViews>
  <sheetFormatPr defaultRowHeight="13.5"/>
  <cols>
    <col min="1" max="2" width="2.625" style="1" customWidth="1"/>
    <col min="3" max="3" width="4.625" style="1" customWidth="1"/>
    <col min="4" max="4" width="22.625" style="1" customWidth="1"/>
    <col min="5" max="5" width="10.625" style="1" customWidth="1"/>
    <col min="6" max="6" width="11.75" style="1" customWidth="1"/>
    <col min="7" max="7" width="8.875" style="1" customWidth="1"/>
    <col min="8" max="8" width="18.625" style="1" customWidth="1"/>
    <col min="9" max="10" width="2.625" style="1" customWidth="1"/>
    <col min="11" max="12" width="0" style="1" hidden="1" customWidth="1"/>
    <col min="13" max="16384" width="9" style="1"/>
  </cols>
  <sheetData>
    <row r="1" spans="2:12" ht="4.5" customHeight="1"/>
    <row r="2" spans="2:12" ht="18" customHeight="1"/>
    <row r="3" spans="2:12" ht="4.5" customHeight="1"/>
    <row r="4" spans="2:12" ht="24" customHeight="1" thickBot="1">
      <c r="B4" s="38" t="s">
        <v>18</v>
      </c>
      <c r="C4" s="39"/>
      <c r="D4" s="39"/>
      <c r="E4" s="39"/>
      <c r="F4" s="39"/>
      <c r="G4" s="39"/>
      <c r="H4" s="39"/>
      <c r="I4" s="40"/>
    </row>
    <row r="5" spans="2:12" ht="15" thickTop="1" thickBot="1"/>
    <row r="6" spans="2:12" ht="14.25" thickBot="1">
      <c r="B6" s="6"/>
      <c r="C6" s="7"/>
      <c r="D6" s="7"/>
      <c r="E6" s="7"/>
      <c r="F6" s="7"/>
      <c r="G6" s="7"/>
      <c r="H6" s="7"/>
      <c r="I6" s="8"/>
    </row>
    <row r="7" spans="2:12" ht="14.25" customHeight="1">
      <c r="B7" s="9"/>
      <c r="C7" s="43" t="s">
        <v>15</v>
      </c>
      <c r="D7" s="44"/>
      <c r="E7" s="44"/>
      <c r="F7" s="45"/>
      <c r="G7" s="10"/>
      <c r="H7" s="5" t="s">
        <v>16</v>
      </c>
      <c r="I7" s="11"/>
    </row>
    <row r="8" spans="2:12" ht="15" customHeight="1" thickBot="1">
      <c r="B8" s="9"/>
      <c r="C8" s="46"/>
      <c r="D8" s="47"/>
      <c r="E8" s="47"/>
      <c r="F8" s="48"/>
      <c r="G8" s="10"/>
      <c r="H8" s="23">
        <v>41730</v>
      </c>
      <c r="I8" s="11"/>
    </row>
    <row r="9" spans="2:12" ht="14.25" thickBot="1">
      <c r="B9" s="9"/>
      <c r="C9" s="10"/>
      <c r="D9" s="10"/>
      <c r="E9" s="10"/>
      <c r="F9" s="10"/>
      <c r="G9" s="10"/>
      <c r="H9" s="10"/>
      <c r="I9" s="11"/>
    </row>
    <row r="10" spans="2:12" ht="18" customHeight="1" thickBot="1">
      <c r="B10" s="9"/>
      <c r="C10" s="4" t="s">
        <v>17</v>
      </c>
      <c r="D10" s="2" t="s">
        <v>0</v>
      </c>
      <c r="E10" s="2" t="s">
        <v>1</v>
      </c>
      <c r="F10" s="2" t="s">
        <v>2</v>
      </c>
      <c r="G10" s="2" t="s">
        <v>3</v>
      </c>
      <c r="H10" s="3" t="s">
        <v>4</v>
      </c>
      <c r="I10" s="11"/>
      <c r="K10" s="1" t="s">
        <v>20</v>
      </c>
      <c r="L10" s="1" t="str">
        <f>"$D$11:$D$"&amp;IF(COUNT($E$11:$E$25)=0,15,COUNT($E$11:$E$25))+10</f>
        <v>$D$11:$D$19</v>
      </c>
    </row>
    <row r="11" spans="2:12" ht="14.25">
      <c r="B11" s="9"/>
      <c r="C11" s="27">
        <v>1</v>
      </c>
      <c r="D11" s="30" t="s">
        <v>5</v>
      </c>
      <c r="E11" s="24">
        <v>2800</v>
      </c>
      <c r="F11" s="25">
        <f>IF(D11="","",E11/$E$26)</f>
        <v>6.1929091190586781E-2</v>
      </c>
      <c r="G11" s="34">
        <f>IF(D11="","－",RANK(F11,$F$11:$F$25))</f>
        <v>8</v>
      </c>
      <c r="H11" s="26"/>
      <c r="I11" s="11"/>
      <c r="K11" s="1" t="s">
        <v>21</v>
      </c>
      <c r="L11" s="1" t="str">
        <f>"=シェア分析!$E$11:$E$"&amp;IF(COUNT($E$11:$E$25)=0,15,COUNT($E$11:$E$25))+10</f>
        <v>=シェア分析!$E$11:$E$19</v>
      </c>
    </row>
    <row r="12" spans="2:12" ht="14.25">
      <c r="B12" s="9"/>
      <c r="C12" s="28">
        <v>2</v>
      </c>
      <c r="D12" s="19" t="s">
        <v>6</v>
      </c>
      <c r="E12" s="18">
        <v>4600</v>
      </c>
      <c r="F12" s="16">
        <f t="shared" ref="F12:F25" si="0">IF(D12="","",E12/$E$26)</f>
        <v>0.10174064981310685</v>
      </c>
      <c r="G12" s="35">
        <f t="shared" ref="G12:G25" si="1">IF(D12="","－",RANK(F12,$F$11:$F$25))</f>
        <v>5</v>
      </c>
      <c r="H12" s="21"/>
      <c r="I12" s="11"/>
    </row>
    <row r="13" spans="2:12" ht="14.25">
      <c r="B13" s="9"/>
      <c r="C13" s="28">
        <v>3</v>
      </c>
      <c r="D13" s="19" t="s">
        <v>7</v>
      </c>
      <c r="E13" s="18">
        <v>6200</v>
      </c>
      <c r="F13" s="16">
        <f t="shared" si="0"/>
        <v>0.13712870192201357</v>
      </c>
      <c r="G13" s="35">
        <f t="shared" si="1"/>
        <v>3</v>
      </c>
      <c r="H13" s="21"/>
      <c r="I13" s="11"/>
    </row>
    <row r="14" spans="2:12" ht="14.25">
      <c r="B14" s="12"/>
      <c r="C14" s="28">
        <v>4</v>
      </c>
      <c r="D14" s="19" t="s">
        <v>8</v>
      </c>
      <c r="E14" s="18">
        <v>3800</v>
      </c>
      <c r="F14" s="16">
        <f t="shared" si="0"/>
        <v>8.4046623758653488E-2</v>
      </c>
      <c r="G14" s="35">
        <f t="shared" si="1"/>
        <v>7</v>
      </c>
      <c r="H14" s="21"/>
      <c r="I14" s="11"/>
    </row>
    <row r="15" spans="2:12" ht="14.25">
      <c r="B15" s="9"/>
      <c r="C15" s="28">
        <v>5</v>
      </c>
      <c r="D15" s="19" t="s">
        <v>9</v>
      </c>
      <c r="E15" s="18">
        <v>4300</v>
      </c>
      <c r="F15" s="16">
        <f t="shared" si="0"/>
        <v>9.5105390042686838E-2</v>
      </c>
      <c r="G15" s="35">
        <f t="shared" si="1"/>
        <v>6</v>
      </c>
      <c r="H15" s="21"/>
      <c r="I15" s="11"/>
    </row>
    <row r="16" spans="2:12" ht="14.25">
      <c r="B16" s="9"/>
      <c r="C16" s="28">
        <v>6</v>
      </c>
      <c r="D16" s="19" t="s">
        <v>10</v>
      </c>
      <c r="E16" s="18">
        <v>8200</v>
      </c>
      <c r="F16" s="16">
        <f t="shared" si="0"/>
        <v>0.181363767058147</v>
      </c>
      <c r="G16" s="35">
        <f t="shared" si="1"/>
        <v>2</v>
      </c>
      <c r="H16" s="21"/>
      <c r="I16" s="11"/>
    </row>
    <row r="17" spans="2:9" ht="14.25">
      <c r="B17" s="9"/>
      <c r="C17" s="28">
        <v>7</v>
      </c>
      <c r="D17" s="19" t="s">
        <v>11</v>
      </c>
      <c r="E17" s="18">
        <v>5321</v>
      </c>
      <c r="F17" s="16">
        <f t="shared" si="0"/>
        <v>0.11768739079468295</v>
      </c>
      <c r="G17" s="35">
        <f t="shared" si="1"/>
        <v>4</v>
      </c>
      <c r="H17" s="21"/>
      <c r="I17" s="11"/>
    </row>
    <row r="18" spans="2:9" ht="14.25">
      <c r="B18" s="9"/>
      <c r="C18" s="28">
        <v>8</v>
      </c>
      <c r="D18" s="19" t="s">
        <v>12</v>
      </c>
      <c r="E18" s="18">
        <v>1135</v>
      </c>
      <c r="F18" s="16">
        <f t="shared" si="0"/>
        <v>2.5103399464755712E-2</v>
      </c>
      <c r="G18" s="35">
        <f t="shared" si="1"/>
        <v>9</v>
      </c>
      <c r="H18" s="21"/>
      <c r="I18" s="11"/>
    </row>
    <row r="19" spans="2:9" ht="14.25">
      <c r="B19" s="9"/>
      <c r="C19" s="28">
        <v>9</v>
      </c>
      <c r="D19" s="19" t="s">
        <v>13</v>
      </c>
      <c r="E19" s="18">
        <v>8857</v>
      </c>
      <c r="F19" s="16">
        <f t="shared" si="0"/>
        <v>0.19589498595536681</v>
      </c>
      <c r="G19" s="35">
        <f t="shared" si="1"/>
        <v>1</v>
      </c>
      <c r="H19" s="21"/>
      <c r="I19" s="11"/>
    </row>
    <row r="20" spans="2:9" ht="14.25">
      <c r="B20" s="9"/>
      <c r="C20" s="28">
        <v>10</v>
      </c>
      <c r="D20" s="19"/>
      <c r="E20" s="18"/>
      <c r="F20" s="16" t="str">
        <f t="shared" si="0"/>
        <v/>
      </c>
      <c r="G20" s="35" t="str">
        <f t="shared" si="1"/>
        <v>－</v>
      </c>
      <c r="H20" s="21"/>
      <c r="I20" s="11"/>
    </row>
    <row r="21" spans="2:9" ht="14.25">
      <c r="B21" s="9"/>
      <c r="C21" s="28">
        <v>11</v>
      </c>
      <c r="D21" s="19"/>
      <c r="E21" s="18"/>
      <c r="F21" s="16" t="str">
        <f t="shared" si="0"/>
        <v/>
      </c>
      <c r="G21" s="35" t="str">
        <f t="shared" si="1"/>
        <v>－</v>
      </c>
      <c r="H21" s="21"/>
      <c r="I21" s="11"/>
    </row>
    <row r="22" spans="2:9" ht="14.25">
      <c r="B22" s="9"/>
      <c r="C22" s="28">
        <v>12</v>
      </c>
      <c r="D22" s="19"/>
      <c r="E22" s="18"/>
      <c r="F22" s="16" t="str">
        <f t="shared" si="0"/>
        <v/>
      </c>
      <c r="G22" s="35" t="str">
        <f t="shared" si="1"/>
        <v>－</v>
      </c>
      <c r="H22" s="21"/>
      <c r="I22" s="11"/>
    </row>
    <row r="23" spans="2:9" ht="14.25">
      <c r="B23" s="9"/>
      <c r="C23" s="28">
        <v>13</v>
      </c>
      <c r="D23" s="19"/>
      <c r="E23" s="18"/>
      <c r="F23" s="16" t="str">
        <f t="shared" si="0"/>
        <v/>
      </c>
      <c r="G23" s="35" t="str">
        <f t="shared" si="1"/>
        <v>－</v>
      </c>
      <c r="H23" s="21"/>
      <c r="I23" s="11"/>
    </row>
    <row r="24" spans="2:9" ht="14.25">
      <c r="B24" s="9"/>
      <c r="C24" s="28">
        <v>14</v>
      </c>
      <c r="D24" s="19"/>
      <c r="E24" s="18"/>
      <c r="F24" s="16" t="str">
        <f t="shared" si="0"/>
        <v/>
      </c>
      <c r="G24" s="35" t="str">
        <f t="shared" si="1"/>
        <v>－</v>
      </c>
      <c r="H24" s="21"/>
      <c r="I24" s="11"/>
    </row>
    <row r="25" spans="2:9" ht="15" thickBot="1">
      <c r="B25" s="9"/>
      <c r="C25" s="29">
        <v>15</v>
      </c>
      <c r="D25" s="31"/>
      <c r="E25" s="37"/>
      <c r="F25" s="17" t="str">
        <f t="shared" si="0"/>
        <v/>
      </c>
      <c r="G25" s="36" t="str">
        <f t="shared" si="1"/>
        <v>－</v>
      </c>
      <c r="H25" s="22"/>
      <c r="I25" s="11"/>
    </row>
    <row r="26" spans="2:9" ht="21" customHeight="1" thickBot="1">
      <c r="B26" s="9"/>
      <c r="C26" s="41" t="s">
        <v>14</v>
      </c>
      <c r="D26" s="42"/>
      <c r="E26" s="49">
        <f>SUM(E11:E25)</f>
        <v>45213</v>
      </c>
      <c r="F26" s="50"/>
      <c r="G26" s="51"/>
      <c r="H26" s="52"/>
      <c r="I26" s="11"/>
    </row>
    <row r="27" spans="2:9" ht="14.25" thickBot="1">
      <c r="B27" s="13"/>
      <c r="C27" s="14"/>
      <c r="D27" s="14"/>
      <c r="E27" s="14"/>
      <c r="F27" s="14"/>
      <c r="G27" s="14"/>
      <c r="H27" s="14"/>
      <c r="I27" s="15"/>
    </row>
  </sheetData>
  <sheetProtection password="C710" sheet="1" objects="1" scenarios="1"/>
  <mergeCells count="5">
    <mergeCell ref="B4:I4"/>
    <mergeCell ref="C26:D26"/>
    <mergeCell ref="C7:F8"/>
    <mergeCell ref="E26:F26"/>
    <mergeCell ref="G26:H26"/>
  </mergeCells>
  <phoneticPr fontId="2"/>
  <dataValidations count="3">
    <dataValidation type="date" imeMode="off" operator="greaterThanOrEqual" allowBlank="1" showInputMessage="1" showErrorMessage="1" error="日付形式で入力してください" sqref="H8">
      <formula1>1</formula1>
    </dataValidation>
    <dataValidation imeMode="on" allowBlank="1" showInputMessage="1" showErrorMessage="1" sqref="C7:F8 D11:D25 H11:H25"/>
    <dataValidation imeMode="off" allowBlank="1" showInputMessage="1" showErrorMessage="1" sqref="E11:E25"/>
  </dataValidation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4</xdr:col>
                    <xdr:colOff>323850</xdr:colOff>
                    <xdr:row>1</xdr:row>
                    <xdr:rowOff>0</xdr:rowOff>
                  </from>
                  <to>
                    <xdr:col>5</xdr:col>
                    <xdr:colOff>590550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7</xdr:col>
                    <xdr:colOff>542925</xdr:colOff>
                    <xdr:row>1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DataClear">
                <anchor moveWithCells="1">
                  <from>
                    <xdr:col>5</xdr:col>
                    <xdr:colOff>809625</xdr:colOff>
                    <xdr:row>1</xdr:row>
                    <xdr:rowOff>0</xdr:rowOff>
                  </from>
                  <to>
                    <xdr:col>7</xdr:col>
                    <xdr:colOff>314325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Button 6">
              <controlPr defaultSize="0" print="0" autoFill="0" autoPict="0" macro="[0]!DateInp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523875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Button 7">
              <controlPr defaultSize="0" print="0" autoFill="0" autoPict="0" macro="[0]!DataSort">
                <anchor moveWithCells="1">
                  <from>
                    <xdr:col>3</xdr:col>
                    <xdr:colOff>742950</xdr:colOff>
                    <xdr:row>1</xdr:row>
                    <xdr:rowOff>0</xdr:rowOff>
                  </from>
                  <to>
                    <xdr:col>4</xdr:col>
                    <xdr:colOff>95250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1:I27"/>
  <sheetViews>
    <sheetView showGridLines="0" showRowColHeaders="0" workbookViewId="0">
      <selection activeCell="C7" sqref="C7:F8"/>
    </sheetView>
  </sheetViews>
  <sheetFormatPr defaultRowHeight="13.5"/>
  <cols>
    <col min="1" max="1" width="4.625" style="1" customWidth="1"/>
    <col min="2" max="2" width="2.625" style="1" customWidth="1"/>
    <col min="3" max="3" width="4.625" style="1" customWidth="1"/>
    <col min="4" max="4" width="22.625" style="1" customWidth="1"/>
    <col min="5" max="5" width="10.625" style="1" customWidth="1"/>
    <col min="6" max="6" width="11.75" style="1" customWidth="1"/>
    <col min="7" max="7" width="8.875" style="1" customWidth="1"/>
    <col min="8" max="8" width="18.625" style="1" customWidth="1"/>
    <col min="9" max="9" width="2.625" style="1" customWidth="1"/>
    <col min="10" max="10" width="4.5" style="1" customWidth="1"/>
    <col min="11" max="16384" width="9" style="1"/>
  </cols>
  <sheetData>
    <row r="1" spans="2:9" ht="4.5" customHeight="1"/>
    <row r="2" spans="2:9" ht="18" customHeight="1"/>
    <row r="3" spans="2:9" ht="4.5" customHeight="1"/>
    <row r="4" spans="2:9" ht="24" customHeight="1" thickBot="1">
      <c r="B4" s="38" t="s">
        <v>18</v>
      </c>
      <c r="C4" s="39"/>
      <c r="D4" s="39"/>
      <c r="E4" s="39"/>
      <c r="F4" s="39"/>
      <c r="G4" s="39"/>
      <c r="H4" s="39"/>
      <c r="I4" s="40"/>
    </row>
    <row r="5" spans="2:9" ht="15" thickTop="1" thickBot="1"/>
    <row r="6" spans="2:9" ht="14.25" thickBot="1">
      <c r="B6" s="6"/>
      <c r="C6" s="7"/>
      <c r="D6" s="7"/>
      <c r="E6" s="7"/>
      <c r="F6" s="7"/>
      <c r="G6" s="7"/>
      <c r="H6" s="7"/>
      <c r="I6" s="8"/>
    </row>
    <row r="7" spans="2:9" ht="14.25" customHeight="1">
      <c r="B7" s="9"/>
      <c r="C7" s="43" t="str">
        <f>IF(シェア分析!C7="","",シェア分析!C7)</f>
        <v>パソコン業界シェア分析</v>
      </c>
      <c r="D7" s="44"/>
      <c r="E7" s="44"/>
      <c r="F7" s="45"/>
      <c r="G7" s="10"/>
      <c r="H7" s="5" t="s">
        <v>16</v>
      </c>
      <c r="I7" s="11"/>
    </row>
    <row r="8" spans="2:9" ht="15" customHeight="1" thickBot="1">
      <c r="B8" s="9"/>
      <c r="C8" s="46"/>
      <c r="D8" s="47"/>
      <c r="E8" s="47"/>
      <c r="F8" s="48"/>
      <c r="G8" s="10"/>
      <c r="H8" s="23">
        <f>IF(シェア分析!H8="","",シェア分析!H8)</f>
        <v>41730</v>
      </c>
      <c r="I8" s="11"/>
    </row>
    <row r="9" spans="2:9" ht="14.25" thickBot="1">
      <c r="B9" s="9"/>
      <c r="C9" s="10"/>
      <c r="D9" s="10"/>
      <c r="E9" s="10"/>
      <c r="F9" s="10"/>
      <c r="G9" s="10"/>
      <c r="H9" s="10"/>
      <c r="I9" s="11"/>
    </row>
    <row r="10" spans="2:9" ht="18" customHeight="1" thickBot="1">
      <c r="B10" s="9"/>
      <c r="C10" s="4" t="s">
        <v>19</v>
      </c>
      <c r="D10" s="2" t="s">
        <v>0</v>
      </c>
      <c r="E10" s="2" t="s">
        <v>1</v>
      </c>
      <c r="F10" s="2" t="s">
        <v>2</v>
      </c>
      <c r="G10" s="2" t="s">
        <v>3</v>
      </c>
      <c r="H10" s="3" t="s">
        <v>4</v>
      </c>
      <c r="I10" s="11"/>
    </row>
    <row r="11" spans="2:9" ht="14.25">
      <c r="B11" s="9"/>
      <c r="C11" s="27">
        <f>IF(シェア分析!C11="","",シェア分析!C11)</f>
        <v>1</v>
      </c>
      <c r="D11" s="30" t="str">
        <f>IF(シェア分析!D11="","",シェア分析!D11)</f>
        <v>明石産業</v>
      </c>
      <c r="E11" s="32">
        <f>IF(シェア分析!E11="","",シェア分析!E11)</f>
        <v>2800</v>
      </c>
      <c r="F11" s="25">
        <f>IF(シェア分析!F11="","",シェア分析!F11)</f>
        <v>6.1929091190586781E-2</v>
      </c>
      <c r="G11" s="34">
        <f>IF(シェア分析!G11="","",シェア分析!G11)</f>
        <v>8</v>
      </c>
      <c r="H11" s="26" t="str">
        <f>IF(シェア分析!H11="","",シェア分析!H11)</f>
        <v/>
      </c>
      <c r="I11" s="11"/>
    </row>
    <row r="12" spans="2:9" ht="14.25">
      <c r="B12" s="9"/>
      <c r="C12" s="28">
        <f>IF(シェア分析!C12="","",シェア分析!C12)</f>
        <v>2</v>
      </c>
      <c r="D12" s="19" t="str">
        <f>IF(シェア分析!D12="","",シェア分析!D12)</f>
        <v>堺商事</v>
      </c>
      <c r="E12" s="33">
        <f>IF(シェア分析!E12="","",シェア分析!E12)</f>
        <v>4600</v>
      </c>
      <c r="F12" s="16">
        <f>IF(シェア分析!F12="","",シェア分析!F12)</f>
        <v>0.10174064981310685</v>
      </c>
      <c r="G12" s="35">
        <f>IF(シェア分析!G12="","",シェア分析!G12)</f>
        <v>5</v>
      </c>
      <c r="H12" s="21" t="str">
        <f>IF(シェア分析!H12="","",シェア分析!H12)</f>
        <v/>
      </c>
      <c r="I12" s="11"/>
    </row>
    <row r="13" spans="2:9" ht="14.25">
      <c r="B13" s="9"/>
      <c r="C13" s="28">
        <f>IF(シェア分析!C13="","",シェア分析!C13)</f>
        <v>3</v>
      </c>
      <c r="D13" s="19" t="str">
        <f>IF(シェア分析!D13="","",シェア分析!D13)</f>
        <v>新村貿易</v>
      </c>
      <c r="E13" s="33">
        <f>IF(シェア分析!E13="","",シェア分析!E13)</f>
        <v>6200</v>
      </c>
      <c r="F13" s="16">
        <f>IF(シェア分析!F13="","",シェア分析!F13)</f>
        <v>0.13712870192201357</v>
      </c>
      <c r="G13" s="35">
        <f>IF(シェア分析!G13="","",シェア分析!G13)</f>
        <v>3</v>
      </c>
      <c r="H13" s="21" t="str">
        <f>IF(シェア分析!H13="","",シェア分析!H13)</f>
        <v/>
      </c>
      <c r="I13" s="11"/>
    </row>
    <row r="14" spans="2:9" ht="14.25">
      <c r="B14" s="12"/>
      <c r="C14" s="28">
        <f>IF(シェア分析!C14="","",シェア分析!C14)</f>
        <v>4</v>
      </c>
      <c r="D14" s="19" t="str">
        <f>IF(シェア分析!D14="","",シェア分析!D14)</f>
        <v>松田商会</v>
      </c>
      <c r="E14" s="33">
        <f>IF(シェア分析!E14="","",シェア分析!E14)</f>
        <v>3800</v>
      </c>
      <c r="F14" s="16">
        <f>IF(シェア分析!F14="","",シェア分析!F14)</f>
        <v>8.4046623758653488E-2</v>
      </c>
      <c r="G14" s="35">
        <f>IF(シェア分析!G14="","",シェア分析!G14)</f>
        <v>7</v>
      </c>
      <c r="H14" s="21" t="str">
        <f>IF(シェア分析!H14="","",シェア分析!H14)</f>
        <v/>
      </c>
      <c r="I14" s="11"/>
    </row>
    <row r="15" spans="2:9" ht="14.25">
      <c r="B15" s="9"/>
      <c r="C15" s="28">
        <f>IF(シェア分析!C15="","",シェア分析!C15)</f>
        <v>5</v>
      </c>
      <c r="D15" s="19" t="str">
        <f>IF(シェア分析!D15="","",シェア分析!D15)</f>
        <v>密囲物産</v>
      </c>
      <c r="E15" s="33">
        <f>IF(シェア分析!E15="","",シェア分析!E15)</f>
        <v>4300</v>
      </c>
      <c r="F15" s="16">
        <f>IF(シェア分析!F15="","",シェア分析!F15)</f>
        <v>9.5105390042686838E-2</v>
      </c>
      <c r="G15" s="35">
        <f>IF(シェア分析!G15="","",シェア分析!G15)</f>
        <v>6</v>
      </c>
      <c r="H15" s="21" t="str">
        <f>IF(シェア分析!H15="","",シェア分析!H15)</f>
        <v/>
      </c>
      <c r="I15" s="11"/>
    </row>
    <row r="16" spans="2:9" ht="14.25">
      <c r="B16" s="9"/>
      <c r="C16" s="28">
        <f>IF(シェア分析!C16="","",シェア分析!C16)</f>
        <v>6</v>
      </c>
      <c r="D16" s="19" t="str">
        <f>IF(シェア分析!D16="","",シェア分析!D16)</f>
        <v>ＭＥＣ</v>
      </c>
      <c r="E16" s="33">
        <f>IF(シェア分析!E16="","",シェア分析!E16)</f>
        <v>8200</v>
      </c>
      <c r="F16" s="16">
        <f>IF(シェア分析!F16="","",シェア分析!F16)</f>
        <v>0.181363767058147</v>
      </c>
      <c r="G16" s="35">
        <f>IF(シェア分析!G16="","",シェア分析!G16)</f>
        <v>2</v>
      </c>
      <c r="H16" s="21" t="str">
        <f>IF(シェア分析!H16="","",シェア分析!H16)</f>
        <v/>
      </c>
      <c r="I16" s="11"/>
    </row>
    <row r="17" spans="2:9" ht="14.25">
      <c r="B17" s="9"/>
      <c r="C17" s="28">
        <f>IF(シェア分析!C17="","",シェア分析!C17)</f>
        <v>7</v>
      </c>
      <c r="D17" s="19" t="str">
        <f>IF(シェア分析!D17="","",シェア分析!D17)</f>
        <v>埼玉交易</v>
      </c>
      <c r="E17" s="33">
        <f>IF(シェア分析!E17="","",シェア分析!E17)</f>
        <v>5321</v>
      </c>
      <c r="F17" s="16">
        <f>IF(シェア分析!F17="","",シェア分析!F17)</f>
        <v>0.11768739079468295</v>
      </c>
      <c r="G17" s="35">
        <f>IF(シェア分析!G17="","",シェア分析!G17)</f>
        <v>4</v>
      </c>
      <c r="H17" s="21" t="str">
        <f>IF(シェア分析!H17="","",シェア分析!H17)</f>
        <v/>
      </c>
      <c r="I17" s="11"/>
    </row>
    <row r="18" spans="2:9" ht="14.25">
      <c r="B18" s="9"/>
      <c r="C18" s="28">
        <f>IF(シェア分析!C18="","",シェア分析!C18)</f>
        <v>8</v>
      </c>
      <c r="D18" s="19" t="str">
        <f>IF(シェア分析!D18="","",シェア分析!D18)</f>
        <v>ブローサイド</v>
      </c>
      <c r="E18" s="33">
        <f>IF(シェア分析!E18="","",シェア分析!E18)</f>
        <v>1135</v>
      </c>
      <c r="F18" s="16">
        <f>IF(シェア分析!F18="","",シェア分析!F18)</f>
        <v>2.5103399464755712E-2</v>
      </c>
      <c r="G18" s="35">
        <f>IF(シェア分析!G18="","",シェア分析!G18)</f>
        <v>9</v>
      </c>
      <c r="H18" s="21" t="str">
        <f>IF(シェア分析!H18="","",シェア分析!H18)</f>
        <v/>
      </c>
      <c r="I18" s="11"/>
    </row>
    <row r="19" spans="2:9" ht="14.25">
      <c r="B19" s="9"/>
      <c r="C19" s="28">
        <f>IF(シェア分析!C19="","",シェア分析!C19)</f>
        <v>9</v>
      </c>
      <c r="D19" s="19" t="str">
        <f>IF(シェア分析!D19="","",シェア分析!D19)</f>
        <v>あさまシステム</v>
      </c>
      <c r="E19" s="33">
        <f>IF(シェア分析!E19="","",シェア分析!E19)</f>
        <v>8857</v>
      </c>
      <c r="F19" s="16">
        <f>IF(シェア分析!F19="","",シェア分析!F19)</f>
        <v>0.19589498595536681</v>
      </c>
      <c r="G19" s="35">
        <f>IF(シェア分析!G19="","",シェア分析!G19)</f>
        <v>1</v>
      </c>
      <c r="H19" s="21" t="str">
        <f>IF(シェア分析!H19="","",シェア分析!H19)</f>
        <v/>
      </c>
      <c r="I19" s="11"/>
    </row>
    <row r="20" spans="2:9" ht="14.25">
      <c r="B20" s="9"/>
      <c r="C20" s="28">
        <f>IF(シェア分析!C20="","",シェア分析!C20)</f>
        <v>10</v>
      </c>
      <c r="D20" s="19" t="str">
        <f>IF(シェア分析!D20="","",シェア分析!D20)</f>
        <v/>
      </c>
      <c r="E20" s="19" t="str">
        <f>IF(シェア分析!E20="","",シェア分析!E20)</f>
        <v/>
      </c>
      <c r="F20" s="16" t="str">
        <f>IF(シェア分析!F20="","",シェア分析!F20)</f>
        <v/>
      </c>
      <c r="G20" s="35" t="str">
        <f>IF(シェア分析!G20="","",シェア分析!G20)</f>
        <v>－</v>
      </c>
      <c r="H20" s="21" t="str">
        <f>IF(シェア分析!H20="","",シェア分析!H20)</f>
        <v/>
      </c>
      <c r="I20" s="11"/>
    </row>
    <row r="21" spans="2:9" ht="14.25">
      <c r="B21" s="9"/>
      <c r="C21" s="28">
        <f>IF(シェア分析!C21="","",シェア分析!C21)</f>
        <v>11</v>
      </c>
      <c r="D21" s="19" t="str">
        <f>IF(シェア分析!D21="","",シェア分析!D21)</f>
        <v/>
      </c>
      <c r="E21" s="19" t="str">
        <f>IF(シェア分析!E21="","",シェア分析!E21)</f>
        <v/>
      </c>
      <c r="F21" s="16" t="str">
        <f>IF(シェア分析!F21="","",シェア分析!F21)</f>
        <v/>
      </c>
      <c r="G21" s="35" t="str">
        <f>IF(シェア分析!G21="","",シェア分析!G21)</f>
        <v>－</v>
      </c>
      <c r="H21" s="21" t="str">
        <f>IF(シェア分析!H21="","",シェア分析!H21)</f>
        <v/>
      </c>
      <c r="I21" s="11"/>
    </row>
    <row r="22" spans="2:9" ht="14.25">
      <c r="B22" s="9"/>
      <c r="C22" s="28">
        <f>IF(シェア分析!C22="","",シェア分析!C22)</f>
        <v>12</v>
      </c>
      <c r="D22" s="19" t="str">
        <f>IF(シェア分析!D22="","",シェア分析!D22)</f>
        <v/>
      </c>
      <c r="E22" s="19" t="str">
        <f>IF(シェア分析!E22="","",シェア分析!E22)</f>
        <v/>
      </c>
      <c r="F22" s="16" t="str">
        <f>IF(シェア分析!F22="","",シェア分析!F22)</f>
        <v/>
      </c>
      <c r="G22" s="35" t="str">
        <f>IF(シェア分析!G22="","",シェア分析!G22)</f>
        <v>－</v>
      </c>
      <c r="H22" s="21" t="str">
        <f>IF(シェア分析!H22="","",シェア分析!H22)</f>
        <v/>
      </c>
      <c r="I22" s="11"/>
    </row>
    <row r="23" spans="2:9" ht="14.25">
      <c r="B23" s="9"/>
      <c r="C23" s="28">
        <f>IF(シェア分析!C23="","",シェア分析!C23)</f>
        <v>13</v>
      </c>
      <c r="D23" s="19" t="str">
        <f>IF(シェア分析!D23="","",シェア分析!D23)</f>
        <v/>
      </c>
      <c r="E23" s="19" t="str">
        <f>IF(シェア分析!E23="","",シェア分析!E23)</f>
        <v/>
      </c>
      <c r="F23" s="16" t="str">
        <f>IF(シェア分析!F23="","",シェア分析!F23)</f>
        <v/>
      </c>
      <c r="G23" s="35" t="str">
        <f>IF(シェア分析!G23="","",シェア分析!G23)</f>
        <v>－</v>
      </c>
      <c r="H23" s="21" t="str">
        <f>IF(シェア分析!H23="","",シェア分析!H23)</f>
        <v/>
      </c>
      <c r="I23" s="11"/>
    </row>
    <row r="24" spans="2:9" ht="14.25">
      <c r="B24" s="9"/>
      <c r="C24" s="28">
        <f>IF(シェア分析!C24="","",シェア分析!C24)</f>
        <v>14</v>
      </c>
      <c r="D24" s="19" t="str">
        <f>IF(シェア分析!D24="","",シェア分析!D24)</f>
        <v/>
      </c>
      <c r="E24" s="19" t="str">
        <f>IF(シェア分析!E24="","",シェア分析!E24)</f>
        <v/>
      </c>
      <c r="F24" s="16" t="str">
        <f>IF(シェア分析!F24="","",シェア分析!F24)</f>
        <v/>
      </c>
      <c r="G24" s="35" t="str">
        <f>IF(シェア分析!G24="","",シェア分析!G24)</f>
        <v>－</v>
      </c>
      <c r="H24" s="21" t="str">
        <f>IF(シェア分析!H24="","",シェア分析!H24)</f>
        <v/>
      </c>
      <c r="I24" s="11"/>
    </row>
    <row r="25" spans="2:9" ht="15" thickBot="1">
      <c r="B25" s="9"/>
      <c r="C25" s="29">
        <f>IF(シェア分析!C25="","",シェア分析!C25)</f>
        <v>15</v>
      </c>
      <c r="D25" s="31" t="str">
        <f>IF(シェア分析!D25="","",シェア分析!D25)</f>
        <v/>
      </c>
      <c r="E25" s="20" t="str">
        <f>IF(シェア分析!E25="","",シェア分析!E25)</f>
        <v/>
      </c>
      <c r="F25" s="17" t="str">
        <f>IF(シェア分析!F25="","",シェア分析!F25)</f>
        <v/>
      </c>
      <c r="G25" s="36" t="str">
        <f>IF(シェア分析!G25="","",シェア分析!G25)</f>
        <v>－</v>
      </c>
      <c r="H25" s="22" t="str">
        <f>IF(シェア分析!H25="","",シェア分析!H25)</f>
        <v/>
      </c>
      <c r="I25" s="11"/>
    </row>
    <row r="26" spans="2:9" ht="21" customHeight="1" thickBot="1">
      <c r="B26" s="9"/>
      <c r="C26" s="41" t="s">
        <v>14</v>
      </c>
      <c r="D26" s="42"/>
      <c r="E26" s="49">
        <f>IF(シェア分析!E26="","",シェア分析!E26)</f>
        <v>45213</v>
      </c>
      <c r="F26" s="50" t="str">
        <f>IF(シェア分析!F26="","",シェア分析!F26)</f>
        <v/>
      </c>
      <c r="G26" s="51"/>
      <c r="H26" s="52"/>
      <c r="I26" s="11"/>
    </row>
    <row r="27" spans="2:9" ht="14.25" thickBot="1">
      <c r="B27" s="13"/>
      <c r="C27" s="14"/>
      <c r="D27" s="14"/>
      <c r="E27" s="14"/>
      <c r="F27" s="14"/>
      <c r="G27" s="14"/>
      <c r="H27" s="14"/>
      <c r="I27" s="15"/>
    </row>
  </sheetData>
  <sheetProtection password="C710" sheet="1" objects="1" scenarios="1"/>
  <mergeCells count="5">
    <mergeCell ref="B4:I4"/>
    <mergeCell ref="C26:D26"/>
    <mergeCell ref="C7:F8"/>
    <mergeCell ref="E26:F26"/>
    <mergeCell ref="G26:H26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シェア分析</vt:lpstr>
      <vt:lpstr>印刷用</vt:lpstr>
      <vt:lpstr>グラフ</vt:lpstr>
      <vt:lpstr>印刷用!Print_Area</vt:lpstr>
      <vt:lpstr>Range1</vt:lpstr>
      <vt:lpstr>Range2</vt:lpstr>
      <vt:lpstr>X軸</vt:lpstr>
      <vt:lpstr>グラフ値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販売シェア分析</dc:title>
  <dc:creator>円簿</dc:creator>
  <cp:lastModifiedBy>円簿</cp:lastModifiedBy>
  <dcterms:created xsi:type="dcterms:W3CDTF">2014-07-28T06:04:09Z</dcterms:created>
  <dcterms:modified xsi:type="dcterms:W3CDTF">2014-08-31T08:12:37Z</dcterms:modified>
</cp:coreProperties>
</file>