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/>
  </bookViews>
  <sheets>
    <sheet name="ABC分析" sheetId="4" r:id="rId1"/>
    <sheet name="サンプル" sheetId="1" r:id="rId2"/>
    <sheet name="グラフ" sheetId="2" r:id="rId3"/>
    <sheet name="グラフ描画用" sheetId="3" state="hidden" r:id="rId4"/>
  </sheets>
  <definedNames>
    <definedName name="Aランク">グラフ描画用!$K$7</definedName>
    <definedName name="Bランク">グラフ描画用!$K$8</definedName>
    <definedName name="_xlnm.Print_Area" localSheetId="0">ABC分析!$B$2:$H$26</definedName>
    <definedName name="_xlnm.Print_Area" localSheetId="1">サンプル!$1:$1048576</definedName>
    <definedName name="Range1" localSheetId="0">ABC分析!$C$10:$D$24</definedName>
    <definedName name="Range1">サンプル!$C$10:$D$24</definedName>
    <definedName name="X軸">グラフ描画用!$K$3</definedName>
    <definedName name="売上">グラフ描画用!$K$4</definedName>
    <definedName name="品目">グラフ描画用!$K$6</definedName>
    <definedName name="累計">グラフ描画用!$K$5</definedName>
  </definedNames>
  <calcPr calcId="152511"/>
</workbook>
</file>

<file path=xl/calcChain.xml><?xml version="1.0" encoding="utf-8"?>
<calcChain xmlns="http://schemas.openxmlformats.org/spreadsheetml/2006/main">
  <c r="E10" i="4" l="1"/>
  <c r="E11" i="4"/>
  <c r="E12" i="4"/>
  <c r="E13" i="4"/>
  <c r="E14" i="4"/>
  <c r="E15" i="4"/>
  <c r="E16" i="4"/>
  <c r="E17" i="4"/>
  <c r="F17" i="4"/>
  <c r="E18" i="4"/>
  <c r="E19" i="4"/>
  <c r="E20" i="4"/>
  <c r="E21" i="4"/>
  <c r="F21" i="4"/>
  <c r="D15" i="3" s="1"/>
  <c r="E22" i="4"/>
  <c r="E23" i="4"/>
  <c r="F23" i="4"/>
  <c r="E24" i="4"/>
  <c r="D26" i="4"/>
  <c r="F13" i="4" s="1"/>
  <c r="D7" i="3" s="1"/>
  <c r="F10" i="4"/>
  <c r="C4" i="3"/>
  <c r="K5" i="3" s="1"/>
  <c r="F4" i="3"/>
  <c r="C5" i="3"/>
  <c r="F5" i="3"/>
  <c r="C6" i="3"/>
  <c r="F6" i="3"/>
  <c r="C7" i="3"/>
  <c r="F7" i="3"/>
  <c r="C8" i="3"/>
  <c r="F8" i="3"/>
  <c r="C9" i="3"/>
  <c r="F9" i="3"/>
  <c r="C10" i="3"/>
  <c r="F10" i="3"/>
  <c r="C11" i="3"/>
  <c r="F11" i="3"/>
  <c r="C12" i="3"/>
  <c r="F12" i="3"/>
  <c r="C13" i="3"/>
  <c r="F13" i="3"/>
  <c r="C14" i="3"/>
  <c r="F14" i="3"/>
  <c r="C15" i="3"/>
  <c r="F15" i="3"/>
  <c r="C16" i="3"/>
  <c r="F16" i="3"/>
  <c r="C17" i="3"/>
  <c r="F17" i="3"/>
  <c r="C18" i="3"/>
  <c r="F18" i="3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6" i="1"/>
  <c r="K7" i="3"/>
  <c r="F24" i="4"/>
  <c r="D18" i="3"/>
  <c r="F22" i="4"/>
  <c r="F20" i="4"/>
  <c r="D14" i="3"/>
  <c r="F18" i="4"/>
  <c r="F16" i="4"/>
  <c r="D10" i="3"/>
  <c r="F14" i="4"/>
  <c r="F12" i="4"/>
  <c r="K4" i="3"/>
  <c r="F24" i="1"/>
  <c r="F20" i="1"/>
  <c r="F12" i="1"/>
  <c r="D17" i="3"/>
  <c r="D6" i="3"/>
  <c r="K3" i="3"/>
  <c r="D16" i="3" l="1"/>
  <c r="F10" i="1"/>
  <c r="G10" i="1" s="1"/>
  <c r="H10" i="1" s="1"/>
  <c r="F23" i="1"/>
  <c r="F19" i="1"/>
  <c r="F15" i="1"/>
  <c r="F11" i="1"/>
  <c r="G11" i="1" s="1"/>
  <c r="H11" i="1" s="1"/>
  <c r="F22" i="1"/>
  <c r="F18" i="1"/>
  <c r="F14" i="1"/>
  <c r="F21" i="1"/>
  <c r="F17" i="1"/>
  <c r="F13" i="1"/>
  <c r="D8" i="3"/>
  <c r="D4" i="3"/>
  <c r="G10" i="4"/>
  <c r="F16" i="1"/>
  <c r="D12" i="3"/>
  <c r="D11" i="3"/>
  <c r="K8" i="3"/>
  <c r="F19" i="4"/>
  <c r="F11" i="4"/>
  <c r="K6" i="3"/>
  <c r="F15" i="4"/>
  <c r="D5" i="3" l="1"/>
  <c r="G11" i="4"/>
  <c r="D13" i="3"/>
  <c r="D9" i="3"/>
  <c r="E4" i="3"/>
  <c r="H10" i="4"/>
  <c r="H26" i="4" s="1"/>
  <c r="G13" i="1"/>
  <c r="H13" i="1" s="1"/>
  <c r="G12" i="1"/>
  <c r="H12" i="1" s="1"/>
  <c r="H4" i="3" l="1"/>
  <c r="G4" i="3"/>
  <c r="G14" i="1"/>
  <c r="E5" i="3"/>
  <c r="H11" i="4"/>
  <c r="G12" i="4"/>
  <c r="G5" i="3" l="1"/>
  <c r="H5" i="3"/>
  <c r="H14" i="1"/>
  <c r="G15" i="1"/>
  <c r="H12" i="4"/>
  <c r="E6" i="3"/>
  <c r="G13" i="4"/>
  <c r="G6" i="3" l="1"/>
  <c r="H6" i="3"/>
  <c r="H15" i="1"/>
  <c r="G16" i="1"/>
  <c r="E7" i="3"/>
  <c r="H13" i="4"/>
  <c r="G14" i="4"/>
  <c r="H16" i="1" l="1"/>
  <c r="G17" i="1"/>
  <c r="H14" i="4"/>
  <c r="E8" i="3"/>
  <c r="G15" i="4"/>
  <c r="G7" i="3"/>
  <c r="H7" i="3"/>
  <c r="E9" i="3" l="1"/>
  <c r="H15" i="4"/>
  <c r="G16" i="4"/>
  <c r="H8" i="3"/>
  <c r="G8" i="3"/>
  <c r="H17" i="1"/>
  <c r="G18" i="1"/>
  <c r="H18" i="1" l="1"/>
  <c r="G19" i="1"/>
  <c r="H16" i="4"/>
  <c r="E10" i="3"/>
  <c r="G17" i="4"/>
  <c r="H9" i="3"/>
  <c r="G9" i="3"/>
  <c r="H19" i="1" l="1"/>
  <c r="G20" i="1"/>
  <c r="H10" i="3"/>
  <c r="G10" i="3"/>
  <c r="E11" i="3"/>
  <c r="H17" i="4"/>
  <c r="G18" i="4"/>
  <c r="E12" i="3" l="1"/>
  <c r="H18" i="4"/>
  <c r="G19" i="4"/>
  <c r="H20" i="1"/>
  <c r="G21" i="1"/>
  <c r="G11" i="3"/>
  <c r="H11" i="3"/>
  <c r="E13" i="3" l="1"/>
  <c r="H19" i="4"/>
  <c r="G20" i="4"/>
  <c r="H21" i="1"/>
  <c r="G22" i="1"/>
  <c r="G12" i="3"/>
  <c r="H12" i="3"/>
  <c r="H20" i="4" l="1"/>
  <c r="G21" i="4"/>
  <c r="E14" i="3"/>
  <c r="H22" i="1"/>
  <c r="G23" i="1"/>
  <c r="G13" i="3"/>
  <c r="H13" i="3"/>
  <c r="G14" i="3" l="1"/>
  <c r="H14" i="3"/>
  <c r="E15" i="3"/>
  <c r="H21" i="4"/>
  <c r="G22" i="4"/>
  <c r="H23" i="1"/>
  <c r="G24" i="1"/>
  <c r="H24" i="1" s="1"/>
  <c r="H26" i="1" s="1"/>
  <c r="G15" i="3" l="1"/>
  <c r="H15" i="3"/>
  <c r="H22" i="4"/>
  <c r="G23" i="4"/>
  <c r="E16" i="3"/>
  <c r="E17" i="3" l="1"/>
  <c r="H23" i="4"/>
  <c r="G24" i="4"/>
  <c r="H16" i="3"/>
  <c r="G16" i="3"/>
  <c r="E18" i="3" l="1"/>
  <c r="H24" i="4"/>
  <c r="H17" i="3"/>
  <c r="G17" i="3"/>
  <c r="G18" i="3" l="1"/>
  <c r="H18" i="3"/>
</calcChain>
</file>

<file path=xl/sharedStrings.xml><?xml version="1.0" encoding="utf-8"?>
<sst xmlns="http://schemas.openxmlformats.org/spreadsheetml/2006/main" count="67" uniqueCount="62">
  <si>
    <t>売上金額</t>
    <rPh sb="0" eb="2">
      <t>ウリアゲ</t>
    </rPh>
    <rPh sb="2" eb="4">
      <t>キンガク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</si>
  <si>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</si>
  <si>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</si>
  <si>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商品C</t>
    <rPh sb="0" eb="2">
      <t>ショウヒン</t>
    </rPh>
    <phoneticPr fontId="2"/>
  </si>
  <si>
    <t>商品D</t>
    <rPh sb="0" eb="2">
      <t>ショウヒン</t>
    </rPh>
    <phoneticPr fontId="2"/>
  </si>
  <si>
    <t>商品E</t>
    <rPh sb="0" eb="2">
      <t>ショウヒン</t>
    </rPh>
    <phoneticPr fontId="2"/>
  </si>
  <si>
    <t>商品F</t>
    <rPh sb="0" eb="2">
      <t>ショウヒン</t>
    </rPh>
    <phoneticPr fontId="2"/>
  </si>
  <si>
    <t>商品G</t>
    <rPh sb="0" eb="2">
      <t>ショウヒン</t>
    </rPh>
    <phoneticPr fontId="2"/>
  </si>
  <si>
    <t>商品H</t>
    <rPh sb="0" eb="2">
      <t>ショウヒン</t>
    </rPh>
    <phoneticPr fontId="2"/>
  </si>
  <si>
    <t>商品I</t>
    <rPh sb="0" eb="2">
      <t>ショウヒン</t>
    </rPh>
    <phoneticPr fontId="2"/>
  </si>
  <si>
    <t>商品J</t>
    <rPh sb="0" eb="2">
      <t>ショウヒン</t>
    </rPh>
    <phoneticPr fontId="2"/>
  </si>
  <si>
    <t>商品K</t>
    <rPh sb="0" eb="2">
      <t>ショウヒン</t>
    </rPh>
    <phoneticPr fontId="2"/>
  </si>
  <si>
    <t>商品L</t>
    <rPh sb="0" eb="2">
      <t>ショウヒン</t>
    </rPh>
    <phoneticPr fontId="2"/>
  </si>
  <si>
    <t>商品M</t>
    <rPh sb="0" eb="2">
      <t>ショウヒン</t>
    </rPh>
    <phoneticPr fontId="2"/>
  </si>
  <si>
    <t>売上合計</t>
    <rPh sb="0" eb="2">
      <t>ウリアゲ</t>
    </rPh>
    <rPh sb="2" eb="4">
      <t>ゴウケイ</t>
    </rPh>
    <phoneticPr fontId="2"/>
  </si>
  <si>
    <t>売上構成比</t>
    <rPh sb="0" eb="2">
      <t>ウリアゲ</t>
    </rPh>
    <rPh sb="2" eb="5">
      <t>コウセイヒ</t>
    </rPh>
    <phoneticPr fontId="2"/>
  </si>
  <si>
    <t>累計構成比</t>
    <rPh sb="0" eb="2">
      <t>ルイケイ</t>
    </rPh>
    <rPh sb="2" eb="5">
      <t>コウセイヒ</t>
    </rPh>
    <phoneticPr fontId="2"/>
  </si>
  <si>
    <t>ランク</t>
    <phoneticPr fontId="2"/>
  </si>
  <si>
    <t>■ランク境界値</t>
    <rPh sb="4" eb="6">
      <t>キョウカイ</t>
    </rPh>
    <rPh sb="6" eb="7">
      <t>チ</t>
    </rPh>
    <phoneticPr fontId="2"/>
  </si>
  <si>
    <t>名称</t>
    <rPh sb="0" eb="2">
      <t>メイショウ</t>
    </rPh>
    <phoneticPr fontId="2"/>
  </si>
  <si>
    <t>Aランク構成比</t>
    <rPh sb="4" eb="7">
      <t>コウセイヒ</t>
    </rPh>
    <phoneticPr fontId="2"/>
  </si>
  <si>
    <t>■グラフ描画用</t>
    <rPh sb="4" eb="6">
      <t>ビョウガ</t>
    </rPh>
    <rPh sb="6" eb="7">
      <t>ヨウ</t>
    </rPh>
    <phoneticPr fontId="2"/>
  </si>
  <si>
    <t>名称</t>
    <rPh sb="0" eb="2">
      <t>メイショウ</t>
    </rPh>
    <phoneticPr fontId="2"/>
  </si>
  <si>
    <t>累計構成比</t>
    <rPh sb="0" eb="2">
      <t>ルイケイ</t>
    </rPh>
    <rPh sb="2" eb="5">
      <t>コウセイヒ</t>
    </rPh>
    <phoneticPr fontId="2"/>
  </si>
  <si>
    <t>売上構成比</t>
    <rPh sb="0" eb="2">
      <t>ウリアゲ</t>
    </rPh>
    <rPh sb="2" eb="5">
      <t>コウセイヒ</t>
    </rPh>
    <phoneticPr fontId="2"/>
  </si>
  <si>
    <t>売上順位</t>
    <rPh sb="0" eb="2">
      <t>ウリアゲ</t>
    </rPh>
    <rPh sb="2" eb="4">
      <t>ジュンイ</t>
    </rPh>
    <phoneticPr fontId="2"/>
  </si>
  <si>
    <t>品目構成比</t>
    <rPh sb="0" eb="2">
      <t>ヒンモク</t>
    </rPh>
    <rPh sb="2" eb="5">
      <t>コウセイヒ</t>
    </rPh>
    <phoneticPr fontId="2"/>
  </si>
  <si>
    <t>Aランク</t>
    <phoneticPr fontId="2"/>
  </si>
  <si>
    <t>Bランク</t>
    <phoneticPr fontId="2"/>
  </si>
  <si>
    <t>ABC分析</t>
    <rPh sb="3" eb="5">
      <t>ブンセキ</t>
    </rPh>
    <phoneticPr fontId="2"/>
  </si>
  <si>
    <t>Aランク</t>
    <phoneticPr fontId="2"/>
  </si>
  <si>
    <t>Bランク</t>
    <phoneticPr fontId="2"/>
  </si>
  <si>
    <t>X軸</t>
    <rPh sb="1" eb="2">
      <t>ジク</t>
    </rPh>
    <phoneticPr fontId="2"/>
  </si>
  <si>
    <t>売上</t>
    <rPh sb="0" eb="2">
      <t>ウリアゲ</t>
    </rPh>
    <phoneticPr fontId="2"/>
  </si>
  <si>
    <t>累計</t>
    <rPh sb="0" eb="2">
      <t>ルイケイ</t>
    </rPh>
    <phoneticPr fontId="2"/>
  </si>
  <si>
    <t>品目</t>
    <rPh sb="0" eb="2">
      <t>ヒンモク</t>
    </rPh>
    <phoneticPr fontId="2"/>
  </si>
  <si>
    <t>Aランク</t>
    <phoneticPr fontId="2"/>
  </si>
  <si>
    <t>Bランク</t>
    <phoneticPr fontId="2"/>
  </si>
  <si>
    <t>商品N</t>
    <rPh sb="0" eb="2">
      <t>ショウヒン</t>
    </rPh>
    <phoneticPr fontId="2"/>
  </si>
  <si>
    <t>商品O</t>
    <rPh sb="0" eb="2">
      <t>ショウヒン</t>
    </rPh>
    <phoneticPr fontId="2"/>
  </si>
  <si>
    <t>■ランク境界値</t>
    <rPh sb="4" eb="6">
      <t>キョウカイ</t>
    </rPh>
    <rPh sb="6" eb="7">
      <t>チ</t>
    </rPh>
    <phoneticPr fontId="2"/>
  </si>
  <si>
    <t>名称</t>
    <rPh sb="0" eb="2">
      <t>メイショウ</t>
    </rPh>
    <phoneticPr fontId="2"/>
  </si>
  <si>
    <t>売上金額</t>
    <rPh sb="0" eb="2">
      <t>ウリアゲ</t>
    </rPh>
    <rPh sb="2" eb="4">
      <t>キンガク</t>
    </rPh>
    <phoneticPr fontId="2"/>
  </si>
  <si>
    <t>売上順位</t>
    <rPh sb="0" eb="2">
      <t>ウリアゲ</t>
    </rPh>
    <rPh sb="2" eb="4">
      <t>ジュンイ</t>
    </rPh>
    <phoneticPr fontId="2"/>
  </si>
  <si>
    <t>売上構成比</t>
    <rPh sb="0" eb="2">
      <t>ウリアゲ</t>
    </rPh>
    <rPh sb="2" eb="5">
      <t>コウセイヒ</t>
    </rPh>
    <phoneticPr fontId="2"/>
  </si>
  <si>
    <t>累計構成比</t>
    <rPh sb="0" eb="2">
      <t>ルイケイ</t>
    </rPh>
    <rPh sb="2" eb="5">
      <t>コウセイヒ</t>
    </rPh>
    <phoneticPr fontId="2"/>
  </si>
  <si>
    <t>ランク</t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</si>
  <si>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</si>
  <si>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</si>
  <si>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商品C</t>
    <rPh sb="0" eb="2">
      <t>ショウヒン</t>
    </rPh>
    <phoneticPr fontId="2"/>
  </si>
  <si>
    <t>商品D</t>
    <rPh sb="0" eb="2">
      <t>ショウヒン</t>
    </rPh>
    <phoneticPr fontId="2"/>
  </si>
  <si>
    <t>商品E</t>
    <rPh sb="0" eb="2">
      <t>ショウヒン</t>
    </rPh>
    <phoneticPr fontId="2"/>
  </si>
  <si>
    <t>商品F</t>
    <rPh sb="0" eb="2">
      <t>ショウヒン</t>
    </rPh>
    <phoneticPr fontId="2"/>
  </si>
  <si>
    <t>商品G</t>
    <rPh sb="0" eb="2">
      <t>ショウヒン</t>
    </rPh>
    <phoneticPr fontId="2"/>
  </si>
  <si>
    <t>商品H</t>
    <rPh sb="0" eb="2">
      <t>ショウヒン</t>
    </rPh>
    <phoneticPr fontId="2"/>
  </si>
  <si>
    <t>商品I</t>
    <rPh sb="0" eb="2">
      <t>ショウヒン</t>
    </rPh>
    <phoneticPr fontId="2"/>
  </si>
  <si>
    <t>商品J</t>
    <rPh sb="0" eb="2">
      <t>ショウヒン</t>
    </rPh>
    <phoneticPr fontId="2"/>
  </si>
  <si>
    <t>商品K</t>
    <rPh sb="0" eb="2">
      <t>ショウヒン</t>
    </rPh>
    <phoneticPr fontId="2"/>
  </si>
  <si>
    <t>商品L</t>
    <rPh sb="0" eb="2">
      <t>ショウヒン</t>
    </rPh>
    <phoneticPr fontId="2"/>
  </si>
  <si>
    <t>商品M</t>
    <rPh sb="0" eb="2">
      <t>ショウヒン</t>
    </rPh>
    <phoneticPr fontId="2"/>
  </si>
  <si>
    <t>売上合計</t>
    <rPh sb="0" eb="2">
      <t>ウリアゲ</t>
    </rPh>
    <rPh sb="2" eb="4">
      <t>ゴウケイ</t>
    </rPh>
    <phoneticPr fontId="2"/>
  </si>
  <si>
    <t>Aランク構成比</t>
    <rPh sb="4" eb="7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</si>
</sst>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&quot;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176" fontId="0" fillId="0" borderId="1" xfId="1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1" fillId="0" borderId="1" xfId="1" applyNumberFormat="1" applyFont="1" applyBorder="1"/>
    <xf numFmtId="176" fontId="1" fillId="0" borderId="1" xfId="0" applyNumberFormat="1" applyFont="1" applyBorder="1"/>
    <xf numFmtId="9" fontId="1" fillId="0" borderId="1" xfId="0" applyNumberFormat="1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9" fontId="0" fillId="0" borderId="3" xfId="0" applyNumberFormat="1" applyBorder="1" applyProtection="1"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9" fontId="0" fillId="0" borderId="5" xfId="0" applyNumberFormat="1" applyBorder="1" applyProtection="1"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Protection="1">
      <protection hidden="1"/>
    </xf>
    <xf numFmtId="0" fontId="0" fillId="0" borderId="10" xfId="0" applyBorder="1" applyAlignment="1" applyProtection="1">
      <alignment vertical="center" shrinkToFit="1"/>
      <protection hidden="1"/>
    </xf>
    <xf numFmtId="38" fontId="0" fillId="0" borderId="10" xfId="2" applyFont="1" applyBorder="1" applyAlignment="1" applyProtection="1">
      <alignment vertical="center" shrinkToFit="1"/>
      <protection hidden="1"/>
    </xf>
    <xf numFmtId="177" fontId="1" fillId="3" borderId="10" xfId="0" applyNumberFormat="1" applyFont="1" applyFill="1" applyBorder="1" applyAlignment="1" applyProtection="1">
      <alignment horizontal="center" vertical="center" shrinkToFit="1"/>
      <protection hidden="1"/>
    </xf>
    <xf numFmtId="176" fontId="1" fillId="3" borderId="10" xfId="1" applyNumberFormat="1" applyFont="1" applyFill="1" applyBorder="1" applyAlignment="1" applyProtection="1">
      <alignment vertical="center" shrinkToFit="1"/>
      <protection hidden="1"/>
    </xf>
    <xf numFmtId="0" fontId="1" fillId="3" borderId="3" xfId="0" applyFont="1" applyFill="1" applyBorder="1" applyAlignment="1" applyProtection="1">
      <alignment horizontal="center" vertical="center" shrinkToFit="1"/>
      <protection hidden="1"/>
    </xf>
    <xf numFmtId="0" fontId="3" fillId="2" borderId="11" xfId="0" applyFont="1" applyFill="1" applyBorder="1" applyProtection="1">
      <protection hidden="1"/>
    </xf>
    <xf numFmtId="0" fontId="0" fillId="0" borderId="1" xfId="0" applyBorder="1" applyAlignment="1" applyProtection="1">
      <alignment vertical="center" shrinkToFit="1"/>
      <protection hidden="1"/>
    </xf>
    <xf numFmtId="38" fontId="0" fillId="0" borderId="1" xfId="2" applyFont="1" applyBorder="1" applyAlignment="1" applyProtection="1">
      <alignment vertical="center" shrinkToFit="1"/>
      <protection hidden="1"/>
    </xf>
    <xf numFmtId="177" fontId="1" fillId="3" borderId="1" xfId="0" applyNumberFormat="1" applyFont="1" applyFill="1" applyBorder="1" applyAlignment="1" applyProtection="1">
      <alignment horizontal="center" vertical="center" shrinkToFit="1"/>
      <protection hidden="1"/>
    </xf>
    <xf numFmtId="176" fontId="1" fillId="3" borderId="1" xfId="1" applyNumberFormat="1" applyFont="1" applyFill="1" applyBorder="1" applyAlignment="1" applyProtection="1">
      <alignment vertical="center" shrinkToFit="1"/>
      <protection hidden="1"/>
    </xf>
    <xf numFmtId="0" fontId="1" fillId="3" borderId="12" xfId="0" applyFont="1" applyFill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Protection="1">
      <protection hidden="1"/>
    </xf>
    <xf numFmtId="0" fontId="0" fillId="0" borderId="13" xfId="0" applyBorder="1" applyAlignment="1" applyProtection="1">
      <alignment vertical="center" shrinkToFit="1"/>
      <protection hidden="1"/>
    </xf>
    <xf numFmtId="38" fontId="0" fillId="0" borderId="13" xfId="2" applyFont="1" applyBorder="1" applyAlignment="1" applyProtection="1">
      <alignment vertical="center" shrinkToFit="1"/>
      <protection hidden="1"/>
    </xf>
    <xf numFmtId="177" fontId="1" fillId="3" borderId="13" xfId="0" applyNumberFormat="1" applyFont="1" applyFill="1" applyBorder="1" applyAlignment="1" applyProtection="1">
      <alignment horizontal="center" vertical="center" shrinkToFit="1"/>
      <protection hidden="1"/>
    </xf>
    <xf numFmtId="176" fontId="1" fillId="3" borderId="13" xfId="1" applyNumberFormat="1" applyFont="1" applyFill="1" applyBorder="1" applyAlignment="1" applyProtection="1">
      <alignment vertical="center" shrinkToFit="1"/>
      <protection hidden="1"/>
    </xf>
    <xf numFmtId="0" fontId="1" fillId="3" borderId="5" xfId="0" applyFont="1" applyFill="1" applyBorder="1" applyAlignment="1" applyProtection="1">
      <alignment horizontal="center" vertical="center" shrinkToFit="1"/>
      <protection hidden="1"/>
    </xf>
    <xf numFmtId="0" fontId="3" fillId="2" borderId="14" xfId="0" applyFont="1" applyFill="1" applyBorder="1" applyProtection="1">
      <protection hidden="1"/>
    </xf>
    <xf numFmtId="0" fontId="0" fillId="0" borderId="15" xfId="0" applyBorder="1" applyProtection="1">
      <protection hidden="1"/>
    </xf>
    <xf numFmtId="38" fontId="0" fillId="0" borderId="15" xfId="2" applyFont="1" applyBorder="1" applyProtection="1">
      <protection hidden="1"/>
    </xf>
    <xf numFmtId="176" fontId="0" fillId="0" borderId="15" xfId="1" applyNumberFormat="1" applyFont="1" applyBorder="1" applyProtection="1">
      <protection hidden="1"/>
    </xf>
    <xf numFmtId="0" fontId="1" fillId="0" borderId="16" xfId="0" applyFont="1" applyBorder="1" applyAlignment="1" applyProtection="1">
      <alignment horizontal="center"/>
      <protection hidden="1"/>
    </xf>
    <xf numFmtId="9" fontId="3" fillId="2" borderId="17" xfId="1" applyFont="1" applyFill="1" applyBorder="1" applyAlignment="1" applyProtection="1">
      <alignment horizontal="center" vertical="center"/>
      <protection hidden="1"/>
    </xf>
    <xf numFmtId="9" fontId="0" fillId="0" borderId="3" xfId="0" applyNumberFormat="1" applyBorder="1" applyProtection="1">
      <protection locked="0"/>
    </xf>
    <xf numFmtId="9" fontId="0" fillId="0" borderId="5" xfId="0" applyNumberFormat="1" applyBorder="1" applyProtection="1"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5" fillId="0" borderId="18" xfId="0" applyFont="1" applyFill="1" applyBorder="1" applyAlignment="1">
      <alignment horizontal="center"/>
    </xf>
    <xf numFmtId="0" fontId="5" fillId="0" borderId="0" xfId="0" applyFont="1" applyProtection="1">
      <protection hidden="1"/>
    </xf>
    <xf numFmtId="38" fontId="5" fillId="0" borderId="10" xfId="2" applyFont="1" applyBorder="1" applyAlignment="1" applyProtection="1">
      <alignment vertical="center" shrinkToFit="1"/>
      <protection locked="0"/>
    </xf>
    <xf numFmtId="177" fontId="5" fillId="3" borderId="10" xfId="0" applyNumberFormat="1" applyFont="1" applyFill="1" applyBorder="1" applyAlignment="1" applyProtection="1">
      <alignment horizontal="center" vertical="center" shrinkToFit="1"/>
      <protection hidden="1"/>
    </xf>
    <xf numFmtId="176" fontId="5" fillId="3" borderId="10" xfId="1" applyNumberFormat="1" applyFont="1" applyFill="1" applyBorder="1" applyAlignment="1" applyProtection="1">
      <alignment vertical="center" shrinkToFit="1"/>
      <protection hidden="1"/>
    </xf>
    <xf numFmtId="0" fontId="5" fillId="3" borderId="3" xfId="0" applyFont="1" applyFill="1" applyBorder="1" applyAlignment="1" applyProtection="1">
      <alignment horizontal="center" vertical="center" shrinkToFit="1"/>
      <protection hidden="1"/>
    </xf>
    <xf numFmtId="38" fontId="5" fillId="0" borderId="1" xfId="2" applyFont="1" applyBorder="1" applyAlignment="1" applyProtection="1">
      <alignment vertical="center" shrinkToFit="1"/>
      <protection locked="0"/>
    </xf>
    <xf numFmtId="177" fontId="5" fillId="3" borderId="1" xfId="0" applyNumberFormat="1" applyFont="1" applyFill="1" applyBorder="1" applyAlignment="1" applyProtection="1">
      <alignment horizontal="center" vertical="center" shrinkToFit="1"/>
      <protection hidden="1"/>
    </xf>
    <xf numFmtId="176" fontId="5" fillId="3" borderId="1" xfId="1" applyNumberFormat="1" applyFont="1" applyFill="1" applyBorder="1" applyAlignment="1" applyProtection="1">
      <alignment vertical="center" shrinkToFit="1"/>
      <protection hidden="1"/>
    </xf>
    <xf numFmtId="0" fontId="5" fillId="3" borderId="12" xfId="0" applyFont="1" applyFill="1" applyBorder="1" applyAlignment="1" applyProtection="1">
      <alignment horizontal="center" vertical="center" shrinkToFit="1"/>
      <protection hidden="1"/>
    </xf>
    <xf numFmtId="38" fontId="5" fillId="0" borderId="13" xfId="2" applyFont="1" applyBorder="1" applyAlignment="1" applyProtection="1">
      <alignment vertical="center" shrinkToFit="1"/>
      <protection locked="0"/>
    </xf>
    <xf numFmtId="177" fontId="5" fillId="3" borderId="13" xfId="0" applyNumberFormat="1" applyFont="1" applyFill="1" applyBorder="1" applyAlignment="1" applyProtection="1">
      <alignment horizontal="center" vertical="center" shrinkToFit="1"/>
      <protection hidden="1"/>
    </xf>
    <xf numFmtId="176" fontId="5" fillId="3" borderId="13" xfId="1" applyNumberFormat="1" applyFont="1" applyFill="1" applyBorder="1" applyAlignment="1" applyProtection="1">
      <alignment vertical="center" shrinkToFit="1"/>
      <protection hidden="1"/>
    </xf>
    <xf numFmtId="0" fontId="5" fillId="3" borderId="5" xfId="0" applyFont="1" applyFill="1" applyBorder="1" applyAlignment="1" applyProtection="1">
      <alignment horizontal="center" vertical="center" shrinkToFit="1"/>
      <protection hidden="1"/>
    </xf>
    <xf numFmtId="38" fontId="5" fillId="0" borderId="15" xfId="2" applyFont="1" applyBorder="1" applyProtection="1">
      <protection hidden="1"/>
    </xf>
    <xf numFmtId="176" fontId="5" fillId="0" borderId="15" xfId="1" applyNumberFormat="1" applyFont="1" applyBorder="1" applyProtection="1">
      <protection hidden="1"/>
    </xf>
    <xf numFmtId="0" fontId="5" fillId="0" borderId="16" xfId="0" applyFont="1" applyBorder="1" applyAlignment="1" applyProtection="1">
      <alignment horizontal="center"/>
      <protection hidden="1"/>
    </xf>
    <xf numFmtId="0" fontId="4" fillId="2" borderId="19" xfId="0" applyNumberFormat="1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" fillId="2" borderId="23" xfId="0" applyFont="1" applyFill="1" applyBorder="1" applyAlignment="1" applyProtection="1">
      <alignment horizontal="center" vertical="center"/>
      <protection hidden="1"/>
    </xf>
    <xf numFmtId="38" fontId="3" fillId="2" borderId="24" xfId="0" applyNumberFormat="1" applyFont="1" applyFill="1" applyBorder="1" applyAlignment="1" applyProtection="1">
      <alignment horizontal="center" vertical="center" shrinkToFit="1"/>
      <protection hidden="1"/>
    </xf>
    <xf numFmtId="38" fontId="3" fillId="2" borderId="25" xfId="0" applyNumberFormat="1" applyFont="1" applyFill="1" applyBorder="1" applyAlignment="1" applyProtection="1">
      <alignment horizontal="center" vertical="center" shrinkToFit="1"/>
      <protection hidden="1"/>
    </xf>
    <xf numFmtId="0" fontId="3" fillId="2" borderId="26" xfId="0" applyFont="1" applyFill="1" applyBorder="1" applyAlignment="1" applyProtection="1">
      <alignment horizontal="center" vertical="center"/>
      <protection hidden="1"/>
    </xf>
    <xf numFmtId="0" fontId="3" fillId="2" borderId="27" xfId="0" applyFont="1" applyFill="1" applyBorder="1" applyAlignment="1" applyProtection="1">
      <alignment horizontal="center" vertical="center"/>
      <protection hidden="1"/>
    </xf>
  </cellXfs>
  <cellStyles count="3">
    <cellStyle name="パーセント" xfId="1" builtinId="5"/>
    <cellStyle name="桁区切り" xfId="2" builtinId="6"/>
    <cellStyle name="標準" xfId="0" builtinId="0"/>
  </cellStyles>
  <dxfs count="4">
    <dxf>
      <fill>
        <patternFill>
          <bgColor indexed="41"/>
        </patternFill>
      </fill>
    </dxf>
    <dxf>
      <fill>
        <patternFill>
          <bgColor indexed="44"/>
        </patternFill>
      </fill>
    </dxf>
    <dxf>
      <fill>
        <patternFill>
          <bgColor indexed="41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microsoft.com/office/2006/relationships/vbaProject" Target="vbaProject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25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パレート図</a:t>
            </a:r>
          </a:p>
        </c:rich>
      </c:tx>
      <c:layout>
        <c:manualLayout>
          <c:xMode val="edge"/>
          <c:yMode val="edge"/>
          <c:x val="0.41666668421461595"/>
          <c:y val="1.9490329427671822E-2"/>
        </c:manualLayout>
      </c:layout>
      <c:overlay val="0"/>
      <c:spPr>
        <a:solidFill>
          <a:srgbClr val="CCFFCC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5.1204819277108432E-2"/>
          <c:y val="0.15142428785607195"/>
          <c:w val="0.82228915662650603"/>
          <c:h val="0.73763118440779607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グラフ描画用!$H$3</c:f>
              <c:strCache>
                <c:ptCount val="1"/>
                <c:pt idx="0">
                  <c:v>Bランク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グラフ描画用!$C$4:$C$18</c:f>
              <c:strCache>
                <c:ptCount val="15"/>
                <c:pt idx="0">
                  <c:v>商品A</c:v>
                </c:pt>
                <c:pt idx="1">
                  <c:v>商品B</c:v>
                </c:pt>
                <c:pt idx="2">
                  <c:v>商品C</c:v>
                </c:pt>
                <c:pt idx="3">
                  <c:v>商品D</c:v>
                </c:pt>
                <c:pt idx="4">
                  <c:v>商品E</c:v>
                </c:pt>
                <c:pt idx="5">
                  <c:v>商品F</c:v>
                </c:pt>
                <c:pt idx="6">
                  <c:v>商品G</c:v>
                </c:pt>
                <c:pt idx="7">
                  <c:v>商品H</c:v>
                </c:pt>
                <c:pt idx="8">
                  <c:v>商品I</c:v>
                </c:pt>
                <c:pt idx="9">
                  <c:v>商品J</c:v>
                </c:pt>
                <c:pt idx="10">
                  <c:v>商品K</c:v>
                </c:pt>
                <c:pt idx="11">
                  <c:v>商品L</c:v>
                </c:pt>
                <c:pt idx="12">
                  <c:v>商品M</c:v>
                </c:pt>
                <c:pt idx="13">
                  <c:v>商品N</c:v>
                </c:pt>
                <c:pt idx="14">
                  <c:v>商品O</c:v>
                </c:pt>
              </c:strCache>
            </c:strRef>
          </c:cat>
          <c:val>
            <c:numRef>
              <c:f>グラフ描画用!$H$4:$H$18</c:f>
              <c:numCache>
                <c:formatCode>0%</c:formatCode>
                <c:ptCount val="1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  <c:pt idx="12">
                  <c:v>0.95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3"/>
          <c:order val="3"/>
          <c:tx>
            <c:strRef>
              <c:f>グラフ描画用!$G$3</c:f>
              <c:strCache>
                <c:ptCount val="1"/>
                <c:pt idx="0">
                  <c:v>Aランク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グラフ描画用!$C$4:$C$18</c:f>
              <c:strCache>
                <c:ptCount val="15"/>
                <c:pt idx="0">
                  <c:v>商品A</c:v>
                </c:pt>
                <c:pt idx="1">
                  <c:v>商品B</c:v>
                </c:pt>
                <c:pt idx="2">
                  <c:v>商品C</c:v>
                </c:pt>
                <c:pt idx="3">
                  <c:v>商品D</c:v>
                </c:pt>
                <c:pt idx="4">
                  <c:v>商品E</c:v>
                </c:pt>
                <c:pt idx="5">
                  <c:v>商品F</c:v>
                </c:pt>
                <c:pt idx="6">
                  <c:v>商品G</c:v>
                </c:pt>
                <c:pt idx="7">
                  <c:v>商品H</c:v>
                </c:pt>
                <c:pt idx="8">
                  <c:v>商品I</c:v>
                </c:pt>
                <c:pt idx="9">
                  <c:v>商品J</c:v>
                </c:pt>
                <c:pt idx="10">
                  <c:v>商品K</c:v>
                </c:pt>
                <c:pt idx="11">
                  <c:v>商品L</c:v>
                </c:pt>
                <c:pt idx="12">
                  <c:v>商品M</c:v>
                </c:pt>
                <c:pt idx="13">
                  <c:v>商品N</c:v>
                </c:pt>
                <c:pt idx="14">
                  <c:v>商品O</c:v>
                </c:pt>
              </c:strCache>
            </c:strRef>
          </c:cat>
          <c:val>
            <c:numRef>
              <c:f>グラフ描画用!$G$4:$G$18</c:f>
              <c:numCache>
                <c:formatCode>0.0%</c:formatCode>
                <c:ptCount val="15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0"/>
          <c:order val="4"/>
          <c:tx>
            <c:strRef>
              <c:f>グラフ描画用!$D$3</c:f>
              <c:strCache>
                <c:ptCount val="1"/>
                <c:pt idx="0">
                  <c:v>売上構成比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グラフ描画用!$C$4:$C$18</c:f>
              <c:strCache>
                <c:ptCount val="15"/>
                <c:pt idx="0">
                  <c:v>商品A</c:v>
                </c:pt>
                <c:pt idx="1">
                  <c:v>商品B</c:v>
                </c:pt>
                <c:pt idx="2">
                  <c:v>商品C</c:v>
                </c:pt>
                <c:pt idx="3">
                  <c:v>商品D</c:v>
                </c:pt>
                <c:pt idx="4">
                  <c:v>商品E</c:v>
                </c:pt>
                <c:pt idx="5">
                  <c:v>商品F</c:v>
                </c:pt>
                <c:pt idx="6">
                  <c:v>商品G</c:v>
                </c:pt>
                <c:pt idx="7">
                  <c:v>商品H</c:v>
                </c:pt>
                <c:pt idx="8">
                  <c:v>商品I</c:v>
                </c:pt>
                <c:pt idx="9">
                  <c:v>商品J</c:v>
                </c:pt>
                <c:pt idx="10">
                  <c:v>商品K</c:v>
                </c:pt>
                <c:pt idx="11">
                  <c:v>商品L</c:v>
                </c:pt>
                <c:pt idx="12">
                  <c:v>商品M</c:v>
                </c:pt>
                <c:pt idx="13">
                  <c:v>商品N</c:v>
                </c:pt>
                <c:pt idx="14">
                  <c:v>商品O</c:v>
                </c:pt>
              </c:strCache>
            </c:strRef>
          </c:cat>
          <c:val>
            <c:numRef>
              <c:f>グラフ描画用!$D$4:$D$18</c:f>
              <c:numCache>
                <c:formatCode>0.0%</c:formatCode>
                <c:ptCount val="15"/>
                <c:pt idx="0">
                  <c:v>0.18841410827581523</c:v>
                </c:pt>
                <c:pt idx="1">
                  <c:v>1.1649225264117149E-2</c:v>
                </c:pt>
                <c:pt idx="2">
                  <c:v>0.10642319285232138</c:v>
                </c:pt>
                <c:pt idx="3">
                  <c:v>4.2010825085412491E-2</c:v>
                </c:pt>
                <c:pt idx="4">
                  <c:v>4.5522303919339216E-2</c:v>
                </c:pt>
                <c:pt idx="5">
                  <c:v>9.7559881819699098E-3</c:v>
                </c:pt>
                <c:pt idx="6">
                  <c:v>2.0540035829776197E-2</c:v>
                </c:pt>
                <c:pt idx="7">
                  <c:v>1.9757356812575663E-2</c:v>
                </c:pt>
                <c:pt idx="8">
                  <c:v>0.31857151348756907</c:v>
                </c:pt>
                <c:pt idx="9">
                  <c:v>3.8880109016610355E-2</c:v>
                </c:pt>
                <c:pt idx="10">
                  <c:v>3.3168667539741584E-2</c:v>
                </c:pt>
                <c:pt idx="11">
                  <c:v>9.5804142402735742E-2</c:v>
                </c:pt>
                <c:pt idx="12">
                  <c:v>1.6527219355102103E-2</c:v>
                </c:pt>
                <c:pt idx="13">
                  <c:v>3.4691718600239922E-3</c:v>
                </c:pt>
                <c:pt idx="14">
                  <c:v>4.9506140116889939E-2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75501400"/>
        <c:axId val="275501792"/>
      </c:barChart>
      <c:lineChart>
        <c:grouping val="standard"/>
        <c:varyColors val="0"/>
        <c:ser>
          <c:idx val="1"/>
          <c:order val="0"/>
          <c:tx>
            <c:strRef>
              <c:f>グラフ描画用!$E$3</c:f>
              <c:strCache>
                <c:ptCount val="1"/>
                <c:pt idx="0">
                  <c:v>累計構成比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グラフ描画用!$C$4:$C$18</c:f>
              <c:strCache>
                <c:ptCount val="15"/>
                <c:pt idx="0">
                  <c:v>商品A</c:v>
                </c:pt>
                <c:pt idx="1">
                  <c:v>商品B</c:v>
                </c:pt>
                <c:pt idx="2">
                  <c:v>商品C</c:v>
                </c:pt>
                <c:pt idx="3">
                  <c:v>商品D</c:v>
                </c:pt>
                <c:pt idx="4">
                  <c:v>商品E</c:v>
                </c:pt>
                <c:pt idx="5">
                  <c:v>商品F</c:v>
                </c:pt>
                <c:pt idx="6">
                  <c:v>商品G</c:v>
                </c:pt>
                <c:pt idx="7">
                  <c:v>商品H</c:v>
                </c:pt>
                <c:pt idx="8">
                  <c:v>商品I</c:v>
                </c:pt>
                <c:pt idx="9">
                  <c:v>商品J</c:v>
                </c:pt>
                <c:pt idx="10">
                  <c:v>商品K</c:v>
                </c:pt>
                <c:pt idx="11">
                  <c:v>商品L</c:v>
                </c:pt>
                <c:pt idx="12">
                  <c:v>商品M</c:v>
                </c:pt>
                <c:pt idx="13">
                  <c:v>商品N</c:v>
                </c:pt>
                <c:pt idx="14">
                  <c:v>商品O</c:v>
                </c:pt>
              </c:strCache>
            </c:strRef>
          </c:cat>
          <c:val>
            <c:numRef>
              <c:f>グラフ描画用!$E$4:$E$18</c:f>
              <c:numCache>
                <c:formatCode>0.0%</c:formatCode>
                <c:ptCount val="15"/>
                <c:pt idx="0">
                  <c:v>0.18841410827581523</c:v>
                </c:pt>
                <c:pt idx="1">
                  <c:v>0.20006333353993239</c:v>
                </c:pt>
                <c:pt idx="2">
                  <c:v>0.30648652639225377</c:v>
                </c:pt>
                <c:pt idx="3">
                  <c:v>0.34849735147766625</c:v>
                </c:pt>
                <c:pt idx="4">
                  <c:v>0.39401965539700545</c:v>
                </c:pt>
                <c:pt idx="5">
                  <c:v>0.40377564357897539</c:v>
                </c:pt>
                <c:pt idx="6">
                  <c:v>0.42431567940875159</c:v>
                </c:pt>
                <c:pt idx="7">
                  <c:v>0.44407303622132727</c:v>
                </c:pt>
                <c:pt idx="8">
                  <c:v>0.76264454970889628</c:v>
                </c:pt>
                <c:pt idx="9">
                  <c:v>0.8015246587255066</c:v>
                </c:pt>
                <c:pt idx="10">
                  <c:v>0.83469332626524817</c:v>
                </c:pt>
                <c:pt idx="11">
                  <c:v>0.93049746866798388</c:v>
                </c:pt>
                <c:pt idx="12">
                  <c:v>0.94702468802308604</c:v>
                </c:pt>
                <c:pt idx="13">
                  <c:v>0.95049385988311008</c:v>
                </c:pt>
                <c:pt idx="14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グラフ描画用!$F$3</c:f>
              <c:strCache>
                <c:ptCount val="1"/>
                <c:pt idx="0">
                  <c:v>品目構成比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グラフ描画用!$C$4:$C$18</c:f>
              <c:strCache>
                <c:ptCount val="15"/>
                <c:pt idx="0">
                  <c:v>商品A</c:v>
                </c:pt>
                <c:pt idx="1">
                  <c:v>商品B</c:v>
                </c:pt>
                <c:pt idx="2">
                  <c:v>商品C</c:v>
                </c:pt>
                <c:pt idx="3">
                  <c:v>商品D</c:v>
                </c:pt>
                <c:pt idx="4">
                  <c:v>商品E</c:v>
                </c:pt>
                <c:pt idx="5">
                  <c:v>商品F</c:v>
                </c:pt>
                <c:pt idx="6">
                  <c:v>商品G</c:v>
                </c:pt>
                <c:pt idx="7">
                  <c:v>商品H</c:v>
                </c:pt>
                <c:pt idx="8">
                  <c:v>商品I</c:v>
                </c:pt>
                <c:pt idx="9">
                  <c:v>商品J</c:v>
                </c:pt>
                <c:pt idx="10">
                  <c:v>商品K</c:v>
                </c:pt>
                <c:pt idx="11">
                  <c:v>商品L</c:v>
                </c:pt>
                <c:pt idx="12">
                  <c:v>商品M</c:v>
                </c:pt>
                <c:pt idx="13">
                  <c:v>商品N</c:v>
                </c:pt>
                <c:pt idx="14">
                  <c:v>商品O</c:v>
                </c:pt>
              </c:strCache>
            </c:strRef>
          </c:cat>
          <c:val>
            <c:numRef>
              <c:f>グラフ描画用!$F$4:$F$18</c:f>
              <c:numCache>
                <c:formatCode>0.0%</c:formatCode>
                <c:ptCount val="1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  <c:pt idx="5">
                  <c:v>0.4</c:v>
                </c:pt>
                <c:pt idx="6">
                  <c:v>0.46666666666666667</c:v>
                </c:pt>
                <c:pt idx="7">
                  <c:v>0.53333333333333333</c:v>
                </c:pt>
                <c:pt idx="8">
                  <c:v>0.6</c:v>
                </c:pt>
                <c:pt idx="9">
                  <c:v>0.66666666666666663</c:v>
                </c:pt>
                <c:pt idx="10">
                  <c:v>0.73333333333333328</c:v>
                </c:pt>
                <c:pt idx="11">
                  <c:v>0.8</c:v>
                </c:pt>
                <c:pt idx="12">
                  <c:v>0.8666666666666667</c:v>
                </c:pt>
                <c:pt idx="13">
                  <c:v>0.93333333333333335</c:v>
                </c:pt>
                <c:pt idx="1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501400"/>
        <c:axId val="275501792"/>
      </c:lineChart>
      <c:catAx>
        <c:axId val="275501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5501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5501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5501400"/>
        <c:crosses val="autoZero"/>
        <c:crossBetween val="between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8453814394217767"/>
          <c:y val="0.44827584578952734"/>
          <c:w val="0.99497988268002668"/>
          <c:h val="0.59220389970251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sheetPr codeName="グラフ2"/>
  <sheetViews>
    <sheetView zoomScale="70" workbookViewId="0"/>
  </sheetViews>
  <sheetProtection password="C710" content="1" objects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</chartsheet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1</xdr:row>
          <xdr:rowOff>0</xdr:rowOff>
        </xdr:from>
        <xdr:to>
          <xdr:col>3</xdr:col>
          <xdr:colOff>552450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</xdr:row>
          <xdr:rowOff>0</xdr:rowOff>
        </xdr:from>
        <xdr:to>
          <xdr:col>6</xdr:col>
          <xdr:colOff>361950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1</xdr:row>
          <xdr:rowOff>0</xdr:rowOff>
        </xdr:from>
        <xdr:to>
          <xdr:col>5</xdr:col>
          <xdr:colOff>28575</xdr:colOff>
          <xdr:row>2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619125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サンプル表示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並べ替え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元に戻る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0</xdr:colOff>
      <xdr:row>4</xdr:row>
      <xdr:rowOff>76200</xdr:rowOff>
    </xdr:from>
    <xdr:to>
      <xdr:col>4</xdr:col>
      <xdr:colOff>542925</xdr:colOff>
      <xdr:row>7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200025" y="723900"/>
          <a:ext cx="30861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①商品名や得意先名などの「名称」と「売上金額」を入力します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②次に売上金額順に並べ替えるとこのような状態になります</a:t>
          </a:r>
        </a:p>
      </xdr:txBody>
    </xdr:sp>
    <xdr:clientData/>
  </xdr:twoCellAnchor>
  <xdr:twoCellAnchor>
    <xdr:from>
      <xdr:col>6</xdr:col>
      <xdr:colOff>828675</xdr:colOff>
      <xdr:row>4</xdr:row>
      <xdr:rowOff>95250</xdr:rowOff>
    </xdr:from>
    <xdr:to>
      <xdr:col>8</xdr:col>
      <xdr:colOff>28575</xdr:colOff>
      <xdr:row>7</xdr:row>
      <xdr:rowOff>0</xdr:rowOff>
    </xdr:to>
    <xdr:sp macro="" textlink="">
      <xdr:nvSpPr>
        <xdr:cNvPr id="1038" name="Rectangle 13"/>
        <xdr:cNvSpPr>
          <a:spLocks noChangeArrowheads="1"/>
        </xdr:cNvSpPr>
      </xdr:nvSpPr>
      <xdr:spPr bwMode="auto">
        <a:xfrm>
          <a:off x="5267325" y="742950"/>
          <a:ext cx="895350" cy="3524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7</xdr:col>
      <xdr:colOff>628650</xdr:colOff>
      <xdr:row>9</xdr:row>
      <xdr:rowOff>133350</xdr:rowOff>
    </xdr:from>
    <xdr:to>
      <xdr:col>9</xdr:col>
      <xdr:colOff>647700</xdr:colOff>
      <xdr:row>12</xdr:row>
      <xdr:rowOff>114300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5915025" y="1524000"/>
          <a:ext cx="108585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AランクとBランクの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基準値を変更する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こともできます</a:t>
          </a:r>
        </a:p>
      </xdr:txBody>
    </xdr:sp>
    <xdr:clientData/>
  </xdr:twoCellAnchor>
  <xdr:twoCellAnchor>
    <xdr:from>
      <xdr:col>8</xdr:col>
      <xdr:colOff>28575</xdr:colOff>
      <xdr:row>6</xdr:row>
      <xdr:rowOff>0</xdr:rowOff>
    </xdr:from>
    <xdr:to>
      <xdr:col>9</xdr:col>
      <xdr:colOff>104775</xdr:colOff>
      <xdr:row>9</xdr:row>
      <xdr:rowOff>133350</xdr:rowOff>
    </xdr:to>
    <xdr:cxnSp macro="">
      <xdr:nvCxnSpPr>
        <xdr:cNvPr id="1040" name="AutoShape 15"/>
        <xdr:cNvCxnSpPr>
          <a:cxnSpLocks noChangeShapeType="1"/>
          <a:stCxn id="2" idx="0"/>
          <a:endCxn id="1038" idx="3"/>
        </xdr:cNvCxnSpPr>
      </xdr:nvCxnSpPr>
      <xdr:spPr bwMode="auto">
        <a:xfrm rot="5400000" flipH="1">
          <a:off x="6010275" y="1076325"/>
          <a:ext cx="600075" cy="295275"/>
        </a:xfrm>
        <a:prstGeom prst="bent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77375" cy="6334125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B1:H26"/>
  <sheetViews>
    <sheetView showGridLines="0" showRowColHeaders="0" tabSelected="1" workbookViewId="0">
      <pane ySplit="9" topLeftCell="A10" activePane="bottomLeft" state="frozen"/>
      <selection pane="bottomLeft" activeCell="C10" sqref="C10"/>
    </sheetView>
  </sheetViews>
  <sheetFormatPr defaultRowHeight="13.5"/>
  <cols>
    <col min="1" max="1" width="2.625" style="8" customWidth="1"/>
    <col min="2" max="2" width="3.625" style="8" customWidth="1"/>
    <col min="3" max="3" width="18.625" style="8" customWidth="1"/>
    <col min="4" max="8" width="11.125" style="8" customWidth="1"/>
    <col min="9" max="9" width="2.875" style="8" customWidth="1"/>
    <col min="10" max="16384" width="9" style="8"/>
  </cols>
  <sheetData>
    <row r="1" spans="2:8" ht="4.5" customHeight="1"/>
    <row r="2" spans="2:8" ht="18" customHeight="1"/>
    <row r="3" spans="2:8" ht="4.5" customHeight="1"/>
    <row r="4" spans="2:8" ht="24" customHeight="1" thickBot="1">
      <c r="B4" s="65" t="s">
        <v>29</v>
      </c>
      <c r="C4" s="66"/>
      <c r="D4" s="66"/>
      <c r="E4" s="66"/>
      <c r="F4" s="66"/>
      <c r="G4" s="66"/>
      <c r="H4" s="67"/>
    </row>
    <row r="5" spans="2:8" ht="8.25" customHeight="1" thickTop="1" thickBot="1"/>
    <row r="6" spans="2:8">
      <c r="E6" s="49"/>
      <c r="F6" s="10" t="s">
        <v>40</v>
      </c>
      <c r="G6" s="11" t="s">
        <v>30</v>
      </c>
      <c r="H6" s="43">
        <v>0.75</v>
      </c>
    </row>
    <row r="7" spans="2:8" ht="13.5" customHeight="1" thickBot="1">
      <c r="G7" s="13" t="s">
        <v>31</v>
      </c>
      <c r="H7" s="44">
        <v>0.95</v>
      </c>
    </row>
    <row r="8" spans="2:8" ht="5.25" customHeight="1" thickBot="1"/>
    <row r="9" spans="2:8" ht="18" customHeight="1" thickBot="1">
      <c r="B9" s="15"/>
      <c r="C9" s="16" t="s">
        <v>41</v>
      </c>
      <c r="D9" s="16" t="s">
        <v>42</v>
      </c>
      <c r="E9" s="16" t="s">
        <v>43</v>
      </c>
      <c r="F9" s="17" t="s">
        <v>44</v>
      </c>
      <c r="G9" s="16" t="s">
        <v>45</v>
      </c>
      <c r="H9" s="18" t="s">
        <v>46</v>
      </c>
    </row>
    <row r="10" spans="2:8">
      <c r="B10" s="19">
        <v>1</v>
      </c>
      <c r="C10" s="45" t="s">
        <v>47</v>
      </c>
      <c r="D10" s="50">
        <v>8907000</v>
      </c>
      <c r="E10" s="51">
        <f t="shared" ref="E10:E24" si="0">IF(D10="","",RANK(D10,$D$10:$D$24))</f>
        <v>2</v>
      </c>
      <c r="F10" s="52">
        <f t="shared" ref="F10:F24" si="1">IF(D10="","",D10/$D$26)</f>
        <v>0.18841410827581523</v>
      </c>
      <c r="G10" s="52">
        <f t="shared" ref="G10:G24" si="2">IF(D10="","",SUM(F10,G9))</f>
        <v>0.18841410827581523</v>
      </c>
      <c r="H10" s="53" t="str">
        <f t="shared" ref="H10:H24" si="3">IF(G10="","",IF($D$10&lt;&gt;MAX($D$10:$D$24),"未ソート",IF(G10&lt;$H$6,"A",IF(G10&lt;$H$7,"B","C"))))</f>
        <v>未ソート</v>
      </c>
    </row>
    <row r="11" spans="2:8">
      <c r="B11" s="25">
        <v>2</v>
      </c>
      <c r="C11" s="46" t="s">
        <v>48</v>
      </c>
      <c r="D11" s="54">
        <v>550700</v>
      </c>
      <c r="E11" s="55">
        <f t="shared" si="0"/>
        <v>13</v>
      </c>
      <c r="F11" s="56">
        <f t="shared" si="1"/>
        <v>1.1649225264117149E-2</v>
      </c>
      <c r="G11" s="56">
        <f t="shared" si="2"/>
        <v>0.20006333353993239</v>
      </c>
      <c r="H11" s="57" t="str">
        <f t="shared" si="3"/>
        <v>未ソート</v>
      </c>
    </row>
    <row r="12" spans="2:8">
      <c r="B12" s="25">
        <v>3</v>
      </c>
      <c r="C12" s="46" t="s">
        <v>49</v>
      </c>
      <c r="D12" s="54">
        <v>5031000</v>
      </c>
      <c r="E12" s="55">
        <f t="shared" si="0"/>
        <v>3</v>
      </c>
      <c r="F12" s="56">
        <f t="shared" si="1"/>
        <v>0.10642319285232138</v>
      </c>
      <c r="G12" s="56">
        <f t="shared" si="2"/>
        <v>0.30648652639225377</v>
      </c>
      <c r="H12" s="57" t="str">
        <f t="shared" si="3"/>
        <v>未ソート</v>
      </c>
    </row>
    <row r="13" spans="2:8">
      <c r="B13" s="25">
        <v>4</v>
      </c>
      <c r="C13" s="46" t="s">
        <v>50</v>
      </c>
      <c r="D13" s="54">
        <v>1986000</v>
      </c>
      <c r="E13" s="55">
        <f t="shared" si="0"/>
        <v>7</v>
      </c>
      <c r="F13" s="56">
        <f t="shared" si="1"/>
        <v>4.2010825085412491E-2</v>
      </c>
      <c r="G13" s="56">
        <f t="shared" si="2"/>
        <v>0.34849735147766625</v>
      </c>
      <c r="H13" s="57" t="str">
        <f t="shared" si="3"/>
        <v>未ソート</v>
      </c>
    </row>
    <row r="14" spans="2:8">
      <c r="B14" s="25">
        <v>5</v>
      </c>
      <c r="C14" s="46" t="s">
        <v>51</v>
      </c>
      <c r="D14" s="54">
        <v>2152000</v>
      </c>
      <c r="E14" s="55">
        <f t="shared" si="0"/>
        <v>6</v>
      </c>
      <c r="F14" s="56">
        <f t="shared" si="1"/>
        <v>4.5522303919339216E-2</v>
      </c>
      <c r="G14" s="56">
        <f t="shared" si="2"/>
        <v>0.39401965539700545</v>
      </c>
      <c r="H14" s="57" t="str">
        <f t="shared" si="3"/>
        <v>未ソート</v>
      </c>
    </row>
    <row r="15" spans="2:8">
      <c r="B15" s="25">
        <v>6</v>
      </c>
      <c r="C15" s="46" t="s">
        <v>52</v>
      </c>
      <c r="D15" s="54">
        <v>461200</v>
      </c>
      <c r="E15" s="55">
        <f t="shared" si="0"/>
        <v>14</v>
      </c>
      <c r="F15" s="56">
        <f t="shared" si="1"/>
        <v>9.7559881819699098E-3</v>
      </c>
      <c r="G15" s="56">
        <f t="shared" si="2"/>
        <v>0.40377564357897539</v>
      </c>
      <c r="H15" s="57" t="str">
        <f t="shared" si="3"/>
        <v>未ソート</v>
      </c>
    </row>
    <row r="16" spans="2:8">
      <c r="B16" s="25">
        <v>7</v>
      </c>
      <c r="C16" s="46" t="s">
        <v>53</v>
      </c>
      <c r="D16" s="54">
        <v>971000</v>
      </c>
      <c r="E16" s="55">
        <f t="shared" si="0"/>
        <v>10</v>
      </c>
      <c r="F16" s="56">
        <f t="shared" si="1"/>
        <v>2.0540035829776197E-2</v>
      </c>
      <c r="G16" s="56">
        <f t="shared" si="2"/>
        <v>0.42431567940875159</v>
      </c>
      <c r="H16" s="57" t="str">
        <f t="shared" si="3"/>
        <v>未ソート</v>
      </c>
    </row>
    <row r="17" spans="2:8">
      <c r="B17" s="25">
        <v>8</v>
      </c>
      <c r="C17" s="46" t="s">
        <v>54</v>
      </c>
      <c r="D17" s="54">
        <v>934000</v>
      </c>
      <c r="E17" s="55">
        <f t="shared" si="0"/>
        <v>11</v>
      </c>
      <c r="F17" s="56">
        <f t="shared" si="1"/>
        <v>1.9757356812575663E-2</v>
      </c>
      <c r="G17" s="56">
        <f t="shared" si="2"/>
        <v>0.44407303622132727</v>
      </c>
      <c r="H17" s="57" t="str">
        <f t="shared" si="3"/>
        <v>未ソート</v>
      </c>
    </row>
    <row r="18" spans="2:8">
      <c r="B18" s="25">
        <v>9</v>
      </c>
      <c r="C18" s="46" t="s">
        <v>55</v>
      </c>
      <c r="D18" s="54">
        <v>15060000</v>
      </c>
      <c r="E18" s="55">
        <f t="shared" si="0"/>
        <v>1</v>
      </c>
      <c r="F18" s="56">
        <f t="shared" si="1"/>
        <v>0.31857151348756907</v>
      </c>
      <c r="G18" s="56">
        <f t="shared" si="2"/>
        <v>0.76264454970889628</v>
      </c>
      <c r="H18" s="57" t="str">
        <f t="shared" si="3"/>
        <v>未ソート</v>
      </c>
    </row>
    <row r="19" spans="2:8">
      <c r="B19" s="25">
        <v>10</v>
      </c>
      <c r="C19" s="46" t="s">
        <v>56</v>
      </c>
      <c r="D19" s="54">
        <v>1838000</v>
      </c>
      <c r="E19" s="55">
        <f t="shared" si="0"/>
        <v>8</v>
      </c>
      <c r="F19" s="56">
        <f t="shared" si="1"/>
        <v>3.8880109016610355E-2</v>
      </c>
      <c r="G19" s="56">
        <f t="shared" si="2"/>
        <v>0.8015246587255066</v>
      </c>
      <c r="H19" s="57" t="str">
        <f t="shared" si="3"/>
        <v>未ソート</v>
      </c>
    </row>
    <row r="20" spans="2:8">
      <c r="B20" s="25">
        <v>11</v>
      </c>
      <c r="C20" s="46" t="s">
        <v>57</v>
      </c>
      <c r="D20" s="54">
        <v>1568000</v>
      </c>
      <c r="E20" s="55">
        <f t="shared" si="0"/>
        <v>9</v>
      </c>
      <c r="F20" s="56">
        <f t="shared" si="1"/>
        <v>3.3168667539741584E-2</v>
      </c>
      <c r="G20" s="56">
        <f t="shared" si="2"/>
        <v>0.83469332626524817</v>
      </c>
      <c r="H20" s="57" t="str">
        <f t="shared" si="3"/>
        <v>未ソート</v>
      </c>
    </row>
    <row r="21" spans="2:8">
      <c r="B21" s="25">
        <v>12</v>
      </c>
      <c r="C21" s="46" t="s">
        <v>58</v>
      </c>
      <c r="D21" s="54">
        <v>4529000</v>
      </c>
      <c r="E21" s="55">
        <f t="shared" si="0"/>
        <v>4</v>
      </c>
      <c r="F21" s="56">
        <f t="shared" si="1"/>
        <v>9.5804142402735742E-2</v>
      </c>
      <c r="G21" s="56">
        <f t="shared" si="2"/>
        <v>0.93049746866798388</v>
      </c>
      <c r="H21" s="57" t="str">
        <f t="shared" si="3"/>
        <v>未ソート</v>
      </c>
    </row>
    <row r="22" spans="2:8">
      <c r="B22" s="25">
        <v>13</v>
      </c>
      <c r="C22" s="46" t="s">
        <v>59</v>
      </c>
      <c r="D22" s="54">
        <v>781300</v>
      </c>
      <c r="E22" s="55">
        <f t="shared" si="0"/>
        <v>12</v>
      </c>
      <c r="F22" s="56">
        <f t="shared" si="1"/>
        <v>1.6527219355102103E-2</v>
      </c>
      <c r="G22" s="56">
        <f t="shared" si="2"/>
        <v>0.94702468802308604</v>
      </c>
      <c r="H22" s="57" t="str">
        <f t="shared" si="3"/>
        <v>未ソート</v>
      </c>
    </row>
    <row r="23" spans="2:8">
      <c r="B23" s="25">
        <v>14</v>
      </c>
      <c r="C23" s="46" t="s">
        <v>38</v>
      </c>
      <c r="D23" s="54">
        <v>164000</v>
      </c>
      <c r="E23" s="55">
        <f t="shared" si="0"/>
        <v>15</v>
      </c>
      <c r="F23" s="56">
        <f t="shared" si="1"/>
        <v>3.4691718600239922E-3</v>
      </c>
      <c r="G23" s="56">
        <f t="shared" si="2"/>
        <v>0.95049385988311008</v>
      </c>
      <c r="H23" s="57" t="str">
        <f t="shared" si="3"/>
        <v>未ソート</v>
      </c>
    </row>
    <row r="24" spans="2:8" ht="14.25" thickBot="1">
      <c r="B24" s="31">
        <v>15</v>
      </c>
      <c r="C24" s="47" t="s">
        <v>39</v>
      </c>
      <c r="D24" s="58">
        <v>2340330</v>
      </c>
      <c r="E24" s="59">
        <f t="shared" si="0"/>
        <v>5</v>
      </c>
      <c r="F24" s="60">
        <f t="shared" si="1"/>
        <v>4.9506140116889939E-2</v>
      </c>
      <c r="G24" s="60">
        <f t="shared" si="2"/>
        <v>1</v>
      </c>
      <c r="H24" s="61" t="str">
        <f t="shared" si="3"/>
        <v>未ソート</v>
      </c>
    </row>
    <row r="25" spans="2:8" ht="9.75" hidden="1" customHeight="1" thickBot="1">
      <c r="B25" s="37"/>
      <c r="C25" s="38"/>
      <c r="D25" s="62"/>
      <c r="E25" s="38"/>
      <c r="F25" s="63"/>
      <c r="G25" s="63"/>
      <c r="H25" s="64"/>
    </row>
    <row r="26" spans="2:8" ht="18" customHeight="1" thickBot="1">
      <c r="B26" s="68" t="s">
        <v>60</v>
      </c>
      <c r="C26" s="69"/>
      <c r="D26" s="70">
        <f>SUM(D10:D24)</f>
        <v>47273530</v>
      </c>
      <c r="E26" s="71"/>
      <c r="F26" s="72" t="s">
        <v>61</v>
      </c>
      <c r="G26" s="73"/>
      <c r="H26" s="42" t="str">
        <f>IF(H10="A",COUNTIF(H10:H24,"A")/COUNTA(C10:C24),"未ソート")</f>
        <v>未ソート</v>
      </c>
    </row>
  </sheetData>
  <sheetProtection password="C710" sheet="1" objects="1" scenarios="1"/>
  <mergeCells count="4">
    <mergeCell ref="B4:H4"/>
    <mergeCell ref="B26:C26"/>
    <mergeCell ref="D26:E26"/>
    <mergeCell ref="F26:G26"/>
  </mergeCells>
  <phoneticPr fontId="2"/>
  <conditionalFormatting sqref="E10:H25 C25:D25">
    <cfRule type="expression" dxfId="3" priority="1" stopIfTrue="1">
      <formula>$H10="A"</formula>
    </cfRule>
    <cfRule type="expression" dxfId="2" priority="2" stopIfTrue="1">
      <formula>$H10="B"</formula>
    </cfRule>
  </conditionalFormatting>
  <dataValidations count="2">
    <dataValidation imeMode="off" allowBlank="1" showInputMessage="1" showErrorMessage="1" sqref="H6:H7 D10:D24"/>
    <dataValidation imeMode="on" allowBlank="1" showInputMessage="1" showErrorMessage="1" sqref="C10:C24"/>
  </dataValidation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2</xdr:col>
                    <xdr:colOff>895350</xdr:colOff>
                    <xdr:row>1</xdr:row>
                    <xdr:rowOff>0</xdr:rowOff>
                  </from>
                  <to>
                    <xdr:col>3</xdr:col>
                    <xdr:colOff>552450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5</xdr:col>
                    <xdr:colOff>133350</xdr:colOff>
                    <xdr:row>1</xdr:row>
                    <xdr:rowOff>0</xdr:rowOff>
                  </from>
                  <to>
                    <xdr:col>6</xdr:col>
                    <xdr:colOff>361950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DataClear">
                <anchor moveWithCells="1">
                  <from>
                    <xdr:col>3</xdr:col>
                    <xdr:colOff>647700</xdr:colOff>
                    <xdr:row>1</xdr:row>
                    <xdr:rowOff>0</xdr:rowOff>
                  </from>
                  <to>
                    <xdr:col>5</xdr:col>
                    <xdr:colOff>28575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Pict="0" macro="[0]!GoSample">
                <anchor moveWithCells="1">
                  <from>
                    <xdr:col>6</xdr:col>
                    <xdr:colOff>619125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Button 5">
              <controlPr defaultSize="0" print="0" autoFill="0" autoPict="0" macro="[0]!DataSor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H26"/>
  <sheetViews>
    <sheetView showGridLines="0" showRowColHeaders="0" workbookViewId="0">
      <pane ySplit="9" topLeftCell="A10" activePane="bottomLeft" state="frozen"/>
      <selection pane="bottomLeft" activeCell="B4" sqref="B4:H4"/>
    </sheetView>
  </sheetViews>
  <sheetFormatPr defaultRowHeight="13.5"/>
  <cols>
    <col min="1" max="1" width="2.625" style="8" customWidth="1"/>
    <col min="2" max="2" width="3.625" style="8" customWidth="1"/>
    <col min="3" max="3" width="18.625" style="8" customWidth="1"/>
    <col min="4" max="8" width="11.125" style="8" customWidth="1"/>
    <col min="9" max="9" width="2.875" style="8" customWidth="1"/>
    <col min="10" max="16384" width="9" style="8"/>
  </cols>
  <sheetData>
    <row r="1" spans="2:8" ht="4.5" customHeight="1"/>
    <row r="2" spans="2:8" ht="18" customHeight="1"/>
    <row r="3" spans="2:8" ht="4.5" customHeight="1"/>
    <row r="4" spans="2:8" ht="24" customHeight="1" thickBot="1">
      <c r="B4" s="65" t="s">
        <v>29</v>
      </c>
      <c r="C4" s="66"/>
      <c r="D4" s="66"/>
      <c r="E4" s="66"/>
      <c r="F4" s="66"/>
      <c r="G4" s="66"/>
      <c r="H4" s="67"/>
    </row>
    <row r="5" spans="2:8" ht="8.25" customHeight="1" thickTop="1" thickBot="1"/>
    <row r="6" spans="2:8">
      <c r="E6" s="9"/>
      <c r="F6" s="10" t="s">
        <v>18</v>
      </c>
      <c r="G6" s="11" t="s">
        <v>30</v>
      </c>
      <c r="H6" s="12">
        <v>0.75</v>
      </c>
    </row>
    <row r="7" spans="2:8" ht="13.5" customHeight="1" thickBot="1">
      <c r="G7" s="13" t="s">
        <v>31</v>
      </c>
      <c r="H7" s="14">
        <v>0.95</v>
      </c>
    </row>
    <row r="8" spans="2:8" ht="5.25" customHeight="1" thickBot="1"/>
    <row r="9" spans="2:8" ht="18" customHeight="1" thickBot="1">
      <c r="B9" s="15"/>
      <c r="C9" s="16" t="s">
        <v>19</v>
      </c>
      <c r="D9" s="16" t="s">
        <v>0</v>
      </c>
      <c r="E9" s="16" t="s">
        <v>25</v>
      </c>
      <c r="F9" s="17" t="s">
        <v>15</v>
      </c>
      <c r="G9" s="16" t="s">
        <v>16</v>
      </c>
      <c r="H9" s="18" t="s">
        <v>17</v>
      </c>
    </row>
    <row r="10" spans="2:8">
      <c r="B10" s="19">
        <v>9</v>
      </c>
      <c r="C10" s="20" t="s">
        <v>9</v>
      </c>
      <c r="D10" s="21">
        <v>15060000</v>
      </c>
      <c r="E10" s="22">
        <f t="shared" ref="E10:E24" si="0">IF(D10="","",RANK(D10,$D$10:$D$24))</f>
        <v>1</v>
      </c>
      <c r="F10" s="23">
        <f t="shared" ref="F10:F24" si="1">IF(D10="","",D10/$D$26)</f>
        <v>0.31857151348756907</v>
      </c>
      <c r="G10" s="23">
        <f t="shared" ref="G10:G24" si="2">IF(D10="","",SUM(F10,G9))</f>
        <v>0.31857151348756907</v>
      </c>
      <c r="H10" s="24" t="str">
        <f t="shared" ref="H10:H24" si="3">IF(G10="","",IF($D$10&lt;&gt;MAX($D$10:$D$24),"未ソート",IF(G10&lt;$H$6,"A",IF(G10&lt;$H$7,"B","C"))))</f>
        <v>A</v>
      </c>
    </row>
    <row r="11" spans="2:8">
      <c r="B11" s="25">
        <v>1</v>
      </c>
      <c r="C11" s="26" t="s">
        <v>1</v>
      </c>
      <c r="D11" s="27">
        <v>8907000</v>
      </c>
      <c r="E11" s="28">
        <f t="shared" si="0"/>
        <v>2</v>
      </c>
      <c r="F11" s="29">
        <f t="shared" si="1"/>
        <v>0.18841410827581523</v>
      </c>
      <c r="G11" s="29">
        <f t="shared" si="2"/>
        <v>0.50698562176338435</v>
      </c>
      <c r="H11" s="30" t="str">
        <f t="shared" si="3"/>
        <v>A</v>
      </c>
    </row>
    <row r="12" spans="2:8">
      <c r="B12" s="25">
        <v>3</v>
      </c>
      <c r="C12" s="26" t="s">
        <v>3</v>
      </c>
      <c r="D12" s="27">
        <v>5031000</v>
      </c>
      <c r="E12" s="28">
        <f t="shared" si="0"/>
        <v>3</v>
      </c>
      <c r="F12" s="29">
        <f t="shared" si="1"/>
        <v>0.10642319285232138</v>
      </c>
      <c r="G12" s="29">
        <f t="shared" si="2"/>
        <v>0.61340881461570573</v>
      </c>
      <c r="H12" s="30" t="str">
        <f t="shared" si="3"/>
        <v>A</v>
      </c>
    </row>
    <row r="13" spans="2:8">
      <c r="B13" s="25">
        <v>12</v>
      </c>
      <c r="C13" s="26" t="s">
        <v>12</v>
      </c>
      <c r="D13" s="27">
        <v>4529000</v>
      </c>
      <c r="E13" s="28">
        <f t="shared" si="0"/>
        <v>4</v>
      </c>
      <c r="F13" s="29">
        <f t="shared" si="1"/>
        <v>9.5804142402735742E-2</v>
      </c>
      <c r="G13" s="29">
        <f t="shared" si="2"/>
        <v>0.70921295701844145</v>
      </c>
      <c r="H13" s="30" t="str">
        <f t="shared" si="3"/>
        <v>A</v>
      </c>
    </row>
    <row r="14" spans="2:8">
      <c r="B14" s="25">
        <v>15</v>
      </c>
      <c r="C14" s="26" t="s">
        <v>39</v>
      </c>
      <c r="D14" s="27">
        <v>2340330</v>
      </c>
      <c r="E14" s="28">
        <f t="shared" si="0"/>
        <v>5</v>
      </c>
      <c r="F14" s="29">
        <f t="shared" si="1"/>
        <v>4.9506140116889939E-2</v>
      </c>
      <c r="G14" s="29">
        <f t="shared" si="2"/>
        <v>0.75871909713533137</v>
      </c>
      <c r="H14" s="30" t="str">
        <f t="shared" si="3"/>
        <v>B</v>
      </c>
    </row>
    <row r="15" spans="2:8">
      <c r="B15" s="25">
        <v>5</v>
      </c>
      <c r="C15" s="26" t="s">
        <v>5</v>
      </c>
      <c r="D15" s="27">
        <v>2152000</v>
      </c>
      <c r="E15" s="28">
        <f t="shared" si="0"/>
        <v>6</v>
      </c>
      <c r="F15" s="29">
        <f t="shared" si="1"/>
        <v>4.5522303919339216E-2</v>
      </c>
      <c r="G15" s="29">
        <f t="shared" si="2"/>
        <v>0.80424140105467057</v>
      </c>
      <c r="H15" s="30" t="str">
        <f t="shared" si="3"/>
        <v>B</v>
      </c>
    </row>
    <row r="16" spans="2:8">
      <c r="B16" s="25">
        <v>4</v>
      </c>
      <c r="C16" s="26" t="s">
        <v>4</v>
      </c>
      <c r="D16" s="27">
        <v>1986000</v>
      </c>
      <c r="E16" s="28">
        <f t="shared" si="0"/>
        <v>7</v>
      </c>
      <c r="F16" s="29">
        <f t="shared" si="1"/>
        <v>4.2010825085412491E-2</v>
      </c>
      <c r="G16" s="29">
        <f t="shared" si="2"/>
        <v>0.84625222614008311</v>
      </c>
      <c r="H16" s="30" t="str">
        <f t="shared" si="3"/>
        <v>B</v>
      </c>
    </row>
    <row r="17" spans="2:8">
      <c r="B17" s="25">
        <v>10</v>
      </c>
      <c r="C17" s="26" t="s">
        <v>10</v>
      </c>
      <c r="D17" s="27">
        <v>1838000</v>
      </c>
      <c r="E17" s="28">
        <f t="shared" si="0"/>
        <v>8</v>
      </c>
      <c r="F17" s="29">
        <f t="shared" si="1"/>
        <v>3.8880109016610355E-2</v>
      </c>
      <c r="G17" s="29">
        <f t="shared" si="2"/>
        <v>0.88513233515669343</v>
      </c>
      <c r="H17" s="30" t="str">
        <f t="shared" si="3"/>
        <v>B</v>
      </c>
    </row>
    <row r="18" spans="2:8">
      <c r="B18" s="25">
        <v>11</v>
      </c>
      <c r="C18" s="26" t="s">
        <v>11</v>
      </c>
      <c r="D18" s="27">
        <v>1568000</v>
      </c>
      <c r="E18" s="28">
        <f t="shared" si="0"/>
        <v>9</v>
      </c>
      <c r="F18" s="29">
        <f t="shared" si="1"/>
        <v>3.3168667539741584E-2</v>
      </c>
      <c r="G18" s="29">
        <f t="shared" si="2"/>
        <v>0.918301002696435</v>
      </c>
      <c r="H18" s="30" t="str">
        <f t="shared" si="3"/>
        <v>B</v>
      </c>
    </row>
    <row r="19" spans="2:8">
      <c r="B19" s="25">
        <v>7</v>
      </c>
      <c r="C19" s="26" t="s">
        <v>7</v>
      </c>
      <c r="D19" s="27">
        <v>971000</v>
      </c>
      <c r="E19" s="28">
        <f t="shared" si="0"/>
        <v>10</v>
      </c>
      <c r="F19" s="29">
        <f t="shared" si="1"/>
        <v>2.0540035829776197E-2</v>
      </c>
      <c r="G19" s="29">
        <f t="shared" si="2"/>
        <v>0.93884103852621115</v>
      </c>
      <c r="H19" s="30" t="str">
        <f t="shared" si="3"/>
        <v>B</v>
      </c>
    </row>
    <row r="20" spans="2:8">
      <c r="B20" s="25">
        <v>8</v>
      </c>
      <c r="C20" s="26" t="s">
        <v>8</v>
      </c>
      <c r="D20" s="27">
        <v>934000</v>
      </c>
      <c r="E20" s="28">
        <f t="shared" si="0"/>
        <v>11</v>
      </c>
      <c r="F20" s="29">
        <f t="shared" si="1"/>
        <v>1.9757356812575663E-2</v>
      </c>
      <c r="G20" s="29">
        <f t="shared" si="2"/>
        <v>0.95859839533878677</v>
      </c>
      <c r="H20" s="30" t="str">
        <f t="shared" si="3"/>
        <v>C</v>
      </c>
    </row>
    <row r="21" spans="2:8">
      <c r="B21" s="25">
        <v>13</v>
      </c>
      <c r="C21" s="26" t="s">
        <v>13</v>
      </c>
      <c r="D21" s="27">
        <v>781300</v>
      </c>
      <c r="E21" s="28">
        <f t="shared" si="0"/>
        <v>12</v>
      </c>
      <c r="F21" s="29">
        <f t="shared" si="1"/>
        <v>1.6527219355102103E-2</v>
      </c>
      <c r="G21" s="29">
        <f t="shared" si="2"/>
        <v>0.97512561469388892</v>
      </c>
      <c r="H21" s="30" t="str">
        <f t="shared" si="3"/>
        <v>C</v>
      </c>
    </row>
    <row r="22" spans="2:8">
      <c r="B22" s="25">
        <v>2</v>
      </c>
      <c r="C22" s="26" t="s">
        <v>2</v>
      </c>
      <c r="D22" s="27">
        <v>550700</v>
      </c>
      <c r="E22" s="28">
        <f t="shared" si="0"/>
        <v>13</v>
      </c>
      <c r="F22" s="29">
        <f t="shared" si="1"/>
        <v>1.1649225264117149E-2</v>
      </c>
      <c r="G22" s="29">
        <f t="shared" si="2"/>
        <v>0.98677483995800608</v>
      </c>
      <c r="H22" s="30" t="str">
        <f t="shared" si="3"/>
        <v>C</v>
      </c>
    </row>
    <row r="23" spans="2:8">
      <c r="B23" s="25">
        <v>6</v>
      </c>
      <c r="C23" s="26" t="s">
        <v>6</v>
      </c>
      <c r="D23" s="27">
        <v>461200</v>
      </c>
      <c r="E23" s="28">
        <f t="shared" si="0"/>
        <v>14</v>
      </c>
      <c r="F23" s="29">
        <f t="shared" si="1"/>
        <v>9.7559881819699098E-3</v>
      </c>
      <c r="G23" s="29">
        <f t="shared" si="2"/>
        <v>0.99653082813997595</v>
      </c>
      <c r="H23" s="30" t="str">
        <f t="shared" si="3"/>
        <v>C</v>
      </c>
    </row>
    <row r="24" spans="2:8" ht="14.25" thickBot="1">
      <c r="B24" s="31">
        <v>14</v>
      </c>
      <c r="C24" s="32" t="s">
        <v>38</v>
      </c>
      <c r="D24" s="33">
        <v>164000</v>
      </c>
      <c r="E24" s="34">
        <f t="shared" si="0"/>
        <v>15</v>
      </c>
      <c r="F24" s="35">
        <f t="shared" si="1"/>
        <v>3.4691718600239922E-3</v>
      </c>
      <c r="G24" s="35">
        <f t="shared" si="2"/>
        <v>1</v>
      </c>
      <c r="H24" s="36" t="str">
        <f t="shared" si="3"/>
        <v>C</v>
      </c>
    </row>
    <row r="25" spans="2:8" ht="9.75" hidden="1" customHeight="1" thickBot="1">
      <c r="B25" s="37"/>
      <c r="C25" s="38"/>
      <c r="D25" s="39"/>
      <c r="E25" s="38"/>
      <c r="F25" s="40"/>
      <c r="G25" s="40"/>
      <c r="H25" s="41"/>
    </row>
    <row r="26" spans="2:8" ht="18" customHeight="1" thickBot="1">
      <c r="B26" s="68" t="s">
        <v>14</v>
      </c>
      <c r="C26" s="69"/>
      <c r="D26" s="70">
        <f>SUM(D10:D24)</f>
        <v>47273530</v>
      </c>
      <c r="E26" s="71"/>
      <c r="F26" s="72" t="s">
        <v>20</v>
      </c>
      <c r="G26" s="73"/>
      <c r="H26" s="42">
        <f>IF(H10="A",COUNTIF(H10:H24,"A")/COUNTA(C10:C24),"未ソート")</f>
        <v>0.26666666666666666</v>
      </c>
    </row>
  </sheetData>
  <sheetProtection password="C710" sheet="1" objects="1" scenarios="1"/>
  <mergeCells count="4">
    <mergeCell ref="B4:H4"/>
    <mergeCell ref="B26:C26"/>
    <mergeCell ref="D26:E26"/>
    <mergeCell ref="F26:G26"/>
  </mergeCells>
  <phoneticPr fontId="2"/>
  <conditionalFormatting sqref="E10:H25 C25:D25">
    <cfRule type="expression" dxfId="1" priority="1" stopIfTrue="1">
      <formula>$H10="A"</formula>
    </cfRule>
    <cfRule type="expression" dxfId="0" priority="2" stopIfTrue="1">
      <formula>$H10="B"</formula>
    </cfRule>
  </conditionalFormatting>
  <dataValidations count="2">
    <dataValidation imeMode="off" allowBlank="1" showInputMessage="1" showErrorMessage="1" sqref="H6:H7 D10:D24"/>
    <dataValidation imeMode="on" allowBlank="1" showInputMessage="1" showErrorMessage="1" sqref="C10:C24"/>
  </dataValidations>
  <pageMargins left="0.75" right="0.75" top="1" bottom="1" header="0.51200000000000001" footer="0.5120000000000000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Button 8">
              <controlPr defaultSize="0" print="0" autoFill="0" autoPict="0" macro="[0]!GoBack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K18"/>
  <sheetViews>
    <sheetView workbookViewId="0">
      <selection activeCell="I11" sqref="I11"/>
    </sheetView>
  </sheetViews>
  <sheetFormatPr defaultRowHeight="13.5"/>
  <cols>
    <col min="1" max="1" width="5.75" customWidth="1"/>
  </cols>
  <sheetData>
    <row r="2" spans="2:11">
      <c r="B2" t="s">
        <v>21</v>
      </c>
    </row>
    <row r="3" spans="2:11">
      <c r="B3" s="1"/>
      <c r="C3" s="3" t="s">
        <v>22</v>
      </c>
      <c r="D3" s="3" t="s">
        <v>24</v>
      </c>
      <c r="E3" s="3" t="s">
        <v>23</v>
      </c>
      <c r="F3" s="4" t="s">
        <v>26</v>
      </c>
      <c r="G3" s="4" t="s">
        <v>27</v>
      </c>
      <c r="H3" s="4" t="s">
        <v>28</v>
      </c>
      <c r="J3" s="48" t="s">
        <v>32</v>
      </c>
      <c r="K3" t="str">
        <f>"$C$4:$C$"&amp;15-COUNTIF($C$4:$C$18,"")+3</f>
        <v>$C$4:$C$18</v>
      </c>
    </row>
    <row r="4" spans="2:11">
      <c r="B4" s="1">
        <v>1</v>
      </c>
      <c r="C4" s="1" t="str">
        <f>IF(ABC分析!C10="","",ABC分析!C10)</f>
        <v>商品A</v>
      </c>
      <c r="D4" s="2">
        <f>IF(ABC分析!F10="","",ABC分析!F10)</f>
        <v>0.18841410827581523</v>
      </c>
      <c r="E4" s="2">
        <f>IF(ABC分析!G10="","",ABC分析!G10)</f>
        <v>0.18841410827581523</v>
      </c>
      <c r="F4" s="5">
        <f>B4/COUNTA(ABC分析!$C$10:$C$24)</f>
        <v>6.6666666666666666E-2</v>
      </c>
      <c r="G4" s="6">
        <f>IF(E4&lt;ABC分析!$H$6,ABC分析!$H$6,0)</f>
        <v>0.75</v>
      </c>
      <c r="H4" s="7">
        <f>IF(E4&lt;ABC分析!$H$7,ABC分析!$H$7,0)</f>
        <v>0.95</v>
      </c>
      <c r="J4" t="s">
        <v>33</v>
      </c>
      <c r="K4" t="str">
        <f>"$D$4:$D$"&amp;15-COUNTIF($C$4:$C$18,"")+3</f>
        <v>$D$4:$D$18</v>
      </c>
    </row>
    <row r="5" spans="2:11">
      <c r="B5" s="1">
        <v>2</v>
      </c>
      <c r="C5" s="1" t="str">
        <f>IF(ABC分析!C11="","",ABC分析!C11)</f>
        <v>商品B</v>
      </c>
      <c r="D5" s="2">
        <f>IF(ABC分析!F11="","",ABC分析!F11)</f>
        <v>1.1649225264117149E-2</v>
      </c>
      <c r="E5" s="2">
        <f>IF(ABC分析!G11="","",ABC分析!G11)</f>
        <v>0.20006333353993239</v>
      </c>
      <c r="F5" s="5">
        <f>B5/COUNTA(ABC分析!$C$10:$C$24)</f>
        <v>0.13333333333333333</v>
      </c>
      <c r="G5" s="6">
        <f>IF(E5&lt;ABC分析!$H$6,ABC分析!$H$6,0)</f>
        <v>0.75</v>
      </c>
      <c r="H5" s="7">
        <f>IF(E5&lt;ABC分析!$H$7,ABC分析!$H$7,0)</f>
        <v>0.95</v>
      </c>
      <c r="J5" t="s">
        <v>34</v>
      </c>
      <c r="K5" t="str">
        <f>"$E$4:$E$"&amp;15-COUNTIF($C$4:$C$18,"")+3</f>
        <v>$E$4:$E$18</v>
      </c>
    </row>
    <row r="6" spans="2:11">
      <c r="B6" s="1">
        <v>3</v>
      </c>
      <c r="C6" s="1" t="str">
        <f>IF(ABC分析!C12="","",ABC分析!C12)</f>
        <v>商品C</v>
      </c>
      <c r="D6" s="2">
        <f>IF(ABC分析!F12="","",ABC分析!F12)</f>
        <v>0.10642319285232138</v>
      </c>
      <c r="E6" s="2">
        <f>IF(ABC分析!G12="","",ABC分析!G12)</f>
        <v>0.30648652639225377</v>
      </c>
      <c r="F6" s="5">
        <f>B6/COUNTA(ABC分析!$C$10:$C$24)</f>
        <v>0.2</v>
      </c>
      <c r="G6" s="6">
        <f>IF(E6&lt;ABC分析!$H$6,ABC分析!$H$6,0)</f>
        <v>0.75</v>
      </c>
      <c r="H6" s="7">
        <f>IF(E6&lt;ABC分析!$H$7,ABC分析!$H$7,0)</f>
        <v>0.95</v>
      </c>
      <c r="J6" t="s">
        <v>35</v>
      </c>
      <c r="K6" t="str">
        <f>"$F$4:$F$"&amp;15-COUNTIF($C$4:$C$18,"")+3</f>
        <v>$F$4:$F$18</v>
      </c>
    </row>
    <row r="7" spans="2:11">
      <c r="B7" s="1">
        <v>4</v>
      </c>
      <c r="C7" s="1" t="str">
        <f>IF(ABC分析!C13="","",ABC分析!C13)</f>
        <v>商品D</v>
      </c>
      <c r="D7" s="2">
        <f>IF(ABC分析!F13="","",ABC分析!F13)</f>
        <v>4.2010825085412491E-2</v>
      </c>
      <c r="E7" s="2">
        <f>IF(ABC分析!G13="","",ABC分析!G13)</f>
        <v>0.34849735147766625</v>
      </c>
      <c r="F7" s="5">
        <f>B7/COUNTA(ABC分析!$C$10:$C$24)</f>
        <v>0.26666666666666666</v>
      </c>
      <c r="G7" s="6">
        <f>IF(E7&lt;ABC分析!$H$6,ABC分析!$H$6,0)</f>
        <v>0.75</v>
      </c>
      <c r="H7" s="7">
        <f>IF(E7&lt;ABC分析!$H$7,ABC分析!$H$7,0)</f>
        <v>0.95</v>
      </c>
      <c r="J7" t="s">
        <v>36</v>
      </c>
      <c r="K7" t="str">
        <f>"$G$4:$G$"&amp;15-COUNTIF($C$4:$C$18,"")+3</f>
        <v>$G$4:$G$18</v>
      </c>
    </row>
    <row r="8" spans="2:11">
      <c r="B8" s="1">
        <v>5</v>
      </c>
      <c r="C8" s="1" t="str">
        <f>IF(ABC分析!C14="","",ABC分析!C14)</f>
        <v>商品E</v>
      </c>
      <c r="D8" s="2">
        <f>IF(ABC分析!F14="","",ABC分析!F14)</f>
        <v>4.5522303919339216E-2</v>
      </c>
      <c r="E8" s="2">
        <f>IF(ABC分析!G14="","",ABC分析!G14)</f>
        <v>0.39401965539700545</v>
      </c>
      <c r="F8" s="5">
        <f>B8/COUNTA(ABC分析!$C$10:$C$24)</f>
        <v>0.33333333333333331</v>
      </c>
      <c r="G8" s="6">
        <f>IF(E8&lt;ABC分析!$H$6,ABC分析!$H$6,0)</f>
        <v>0.75</v>
      </c>
      <c r="H8" s="7">
        <f>IF(E8&lt;ABC分析!$H$7,ABC分析!$H$7,0)</f>
        <v>0.95</v>
      </c>
      <c r="J8" t="s">
        <v>37</v>
      </c>
      <c r="K8" t="str">
        <f>"$H$4:$H$"&amp;15-COUNTIF($C$4:$C$18,"")+3</f>
        <v>$H$4:$H$18</v>
      </c>
    </row>
    <row r="9" spans="2:11">
      <c r="B9" s="1">
        <v>6</v>
      </c>
      <c r="C9" s="1" t="str">
        <f>IF(ABC分析!C15="","",ABC分析!C15)</f>
        <v>商品F</v>
      </c>
      <c r="D9" s="2">
        <f>IF(ABC分析!F15="","",ABC分析!F15)</f>
        <v>9.7559881819699098E-3</v>
      </c>
      <c r="E9" s="2">
        <f>IF(ABC分析!G15="","",ABC分析!G15)</f>
        <v>0.40377564357897539</v>
      </c>
      <c r="F9" s="5">
        <f>B9/COUNTA(ABC分析!$C$10:$C$24)</f>
        <v>0.4</v>
      </c>
      <c r="G9" s="6">
        <f>IF(E9&lt;ABC分析!$H$6,ABC分析!$H$6,0)</f>
        <v>0.75</v>
      </c>
      <c r="H9" s="7">
        <f>IF(E9&lt;ABC分析!$H$7,ABC分析!$H$7,0)</f>
        <v>0.95</v>
      </c>
    </row>
    <row r="10" spans="2:11">
      <c r="B10" s="1">
        <v>7</v>
      </c>
      <c r="C10" s="1" t="str">
        <f>IF(ABC分析!C16="","",ABC分析!C16)</f>
        <v>商品G</v>
      </c>
      <c r="D10" s="2">
        <f>IF(ABC分析!F16="","",ABC分析!F16)</f>
        <v>2.0540035829776197E-2</v>
      </c>
      <c r="E10" s="2">
        <f>IF(ABC分析!G16="","",ABC分析!G16)</f>
        <v>0.42431567940875159</v>
      </c>
      <c r="F10" s="5">
        <f>B10/COUNTA(ABC分析!$C$10:$C$24)</f>
        <v>0.46666666666666667</v>
      </c>
      <c r="G10" s="6">
        <f>IF(E10&lt;ABC分析!$H$6,ABC分析!$H$6,0)</f>
        <v>0.75</v>
      </c>
      <c r="H10" s="7">
        <f>IF(E10&lt;ABC分析!$H$7,ABC分析!$H$7,0)</f>
        <v>0.95</v>
      </c>
    </row>
    <row r="11" spans="2:11">
      <c r="B11" s="1">
        <v>8</v>
      </c>
      <c r="C11" s="1" t="str">
        <f>IF(ABC分析!C17="","",ABC分析!C17)</f>
        <v>商品H</v>
      </c>
      <c r="D11" s="2">
        <f>IF(ABC分析!F17="","",ABC分析!F17)</f>
        <v>1.9757356812575663E-2</v>
      </c>
      <c r="E11" s="2">
        <f>IF(ABC分析!G17="","",ABC分析!G17)</f>
        <v>0.44407303622132727</v>
      </c>
      <c r="F11" s="5">
        <f>B11/COUNTA(ABC分析!$C$10:$C$24)</f>
        <v>0.53333333333333333</v>
      </c>
      <c r="G11" s="6">
        <f>IF(E11&lt;ABC分析!$H$6,ABC分析!$H$6,0)</f>
        <v>0.75</v>
      </c>
      <c r="H11" s="7">
        <f>IF(E11&lt;ABC分析!$H$7,ABC分析!$H$7,0)</f>
        <v>0.95</v>
      </c>
    </row>
    <row r="12" spans="2:11">
      <c r="B12" s="1">
        <v>9</v>
      </c>
      <c r="C12" s="1" t="str">
        <f>IF(ABC分析!C18="","",ABC分析!C18)</f>
        <v>商品I</v>
      </c>
      <c r="D12" s="2">
        <f>IF(ABC分析!F18="","",ABC分析!F18)</f>
        <v>0.31857151348756907</v>
      </c>
      <c r="E12" s="2">
        <f>IF(ABC分析!G18="","",ABC分析!G18)</f>
        <v>0.76264454970889628</v>
      </c>
      <c r="F12" s="5">
        <f>B12/COUNTA(ABC分析!$C$10:$C$24)</f>
        <v>0.6</v>
      </c>
      <c r="G12" s="6">
        <f>IF(E12&lt;ABC分析!$H$6,ABC分析!$H$6,0)</f>
        <v>0</v>
      </c>
      <c r="H12" s="7">
        <f>IF(E12&lt;ABC分析!$H$7,ABC分析!$H$7,0)</f>
        <v>0.95</v>
      </c>
    </row>
    <row r="13" spans="2:11">
      <c r="B13" s="1">
        <v>10</v>
      </c>
      <c r="C13" s="1" t="str">
        <f>IF(ABC分析!C19="","",ABC分析!C19)</f>
        <v>商品J</v>
      </c>
      <c r="D13" s="2">
        <f>IF(ABC分析!F19="","",ABC分析!F19)</f>
        <v>3.8880109016610355E-2</v>
      </c>
      <c r="E13" s="2">
        <f>IF(ABC分析!G19="","",ABC分析!G19)</f>
        <v>0.8015246587255066</v>
      </c>
      <c r="F13" s="5">
        <f>B13/COUNTA(ABC分析!$C$10:$C$24)</f>
        <v>0.66666666666666663</v>
      </c>
      <c r="G13" s="6">
        <f>IF(E13&lt;ABC分析!$H$6,ABC分析!$H$6,0)</f>
        <v>0</v>
      </c>
      <c r="H13" s="7">
        <f>IF(E13&lt;ABC分析!$H$7,ABC分析!$H$7,0)</f>
        <v>0.95</v>
      </c>
    </row>
    <row r="14" spans="2:11">
      <c r="B14" s="1">
        <v>11</v>
      </c>
      <c r="C14" s="1" t="str">
        <f>IF(ABC分析!C20="","",ABC分析!C20)</f>
        <v>商品K</v>
      </c>
      <c r="D14" s="2">
        <f>IF(ABC分析!F20="","",ABC分析!F20)</f>
        <v>3.3168667539741584E-2</v>
      </c>
      <c r="E14" s="2">
        <f>IF(ABC分析!G20="","",ABC分析!G20)</f>
        <v>0.83469332626524817</v>
      </c>
      <c r="F14" s="5">
        <f>B14/COUNTA(ABC分析!$C$10:$C$24)</f>
        <v>0.73333333333333328</v>
      </c>
      <c r="G14" s="6">
        <f>IF(E14&lt;ABC分析!$H$6,ABC分析!$H$6,0)</f>
        <v>0</v>
      </c>
      <c r="H14" s="7">
        <f>IF(E14&lt;ABC分析!$H$7,ABC分析!$H$7,0)</f>
        <v>0.95</v>
      </c>
    </row>
    <row r="15" spans="2:11">
      <c r="B15" s="1">
        <v>12</v>
      </c>
      <c r="C15" s="1" t="str">
        <f>IF(ABC分析!C21="","",ABC分析!C21)</f>
        <v>商品L</v>
      </c>
      <c r="D15" s="2">
        <f>IF(ABC分析!F21="","",ABC分析!F21)</f>
        <v>9.5804142402735742E-2</v>
      </c>
      <c r="E15" s="2">
        <f>IF(ABC分析!G21="","",ABC分析!G21)</f>
        <v>0.93049746866798388</v>
      </c>
      <c r="F15" s="5">
        <f>B15/COUNTA(ABC分析!$C$10:$C$24)</f>
        <v>0.8</v>
      </c>
      <c r="G15" s="6">
        <f>IF(E15&lt;ABC分析!$H$6,ABC分析!$H$6,0)</f>
        <v>0</v>
      </c>
      <c r="H15" s="7">
        <f>IF(E15&lt;ABC分析!$H$7,ABC分析!$H$7,0)</f>
        <v>0.95</v>
      </c>
    </row>
    <row r="16" spans="2:11">
      <c r="B16" s="1">
        <v>13</v>
      </c>
      <c r="C16" s="1" t="str">
        <f>IF(ABC分析!C22="","",ABC分析!C22)</f>
        <v>商品M</v>
      </c>
      <c r="D16" s="2">
        <f>IF(ABC分析!F22="","",ABC分析!F22)</f>
        <v>1.6527219355102103E-2</v>
      </c>
      <c r="E16" s="2">
        <f>IF(ABC分析!G22="","",ABC分析!G22)</f>
        <v>0.94702468802308604</v>
      </c>
      <c r="F16" s="5">
        <f>B16/COUNTA(ABC分析!$C$10:$C$24)</f>
        <v>0.8666666666666667</v>
      </c>
      <c r="G16" s="6">
        <f>IF(E16&lt;ABC分析!$H$6,ABC分析!$H$6,0)</f>
        <v>0</v>
      </c>
      <c r="H16" s="7">
        <f>IF(E16&lt;ABC分析!$H$7,ABC分析!$H$7,0)</f>
        <v>0.95</v>
      </c>
    </row>
    <row r="17" spans="2:8">
      <c r="B17" s="1">
        <v>14</v>
      </c>
      <c r="C17" s="1" t="str">
        <f>IF(ABC分析!C23="","",ABC分析!C23)</f>
        <v>商品N</v>
      </c>
      <c r="D17" s="2">
        <f>IF(ABC分析!F23="","",ABC分析!F23)</f>
        <v>3.4691718600239922E-3</v>
      </c>
      <c r="E17" s="2">
        <f>IF(ABC分析!G23="","",ABC分析!G23)</f>
        <v>0.95049385988311008</v>
      </c>
      <c r="F17" s="5">
        <f>B17/COUNTA(ABC分析!$C$10:$C$24)</f>
        <v>0.93333333333333335</v>
      </c>
      <c r="G17" s="6">
        <f>IF(E17&lt;ABC分析!$H$6,ABC分析!$H$6,0)</f>
        <v>0</v>
      </c>
      <c r="H17" s="7">
        <f>IF(E17&lt;ABC分析!$H$7,ABC分析!$H$7,0)</f>
        <v>0</v>
      </c>
    </row>
    <row r="18" spans="2:8">
      <c r="B18" s="1">
        <v>15</v>
      </c>
      <c r="C18" s="1" t="str">
        <f>IF(ABC分析!C24="","",ABC分析!C24)</f>
        <v>商品O</v>
      </c>
      <c r="D18" s="2">
        <f>IF(ABC分析!F24="","",ABC分析!F24)</f>
        <v>4.9506140116889939E-2</v>
      </c>
      <c r="E18" s="2">
        <f>IF(ABC分析!G24="","",ABC分析!G24)</f>
        <v>1</v>
      </c>
      <c r="F18" s="5">
        <f>B18/COUNTA(ABC分析!$C$10:$C$24)</f>
        <v>1</v>
      </c>
      <c r="G18" s="6">
        <f>IF(E18&lt;ABC分析!$H$6,ABC分析!$H$6,0)</f>
        <v>0</v>
      </c>
      <c r="H18" s="7">
        <f>IF(E18&lt;ABC分析!$H$7,ABC分析!$H$7,0)</f>
        <v>0</v>
      </c>
    </row>
  </sheetData>
  <sheetProtection password="C710" sheet="1" objects="1" scenarios="1"/>
  <phoneticPr fontId="2"/>
  <pageMargins left="0.75" right="0.75" top="1" bottom="1" header="0.51200000000000001" footer="0.51200000000000001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3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ABC分析</vt:lpstr>
      <vt:lpstr>サンプル</vt:lpstr>
      <vt:lpstr>グラフ描画用</vt:lpstr>
      <vt:lpstr>グラフ</vt:lpstr>
      <vt:lpstr>Aランク</vt:lpstr>
      <vt:lpstr>Bランク</vt:lpstr>
      <vt:lpstr>ABC分析!Print_Area</vt:lpstr>
      <vt:lpstr>サンプル!Print_Area</vt:lpstr>
      <vt:lpstr>ABC分析!Range1</vt:lpstr>
      <vt:lpstr>Range1</vt:lpstr>
      <vt:lpstr>X軸</vt:lpstr>
      <vt:lpstr>売上</vt:lpstr>
      <vt:lpstr>品目</vt:lpstr>
      <vt:lpstr>累計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ABC分析</dc:title>
  <dc:creator>円簿</dc:creator>
  <cp:lastModifiedBy>円簿</cp:lastModifiedBy>
  <dcterms:created xsi:type="dcterms:W3CDTF">2014-07-28T06:30:52Z</dcterms:created>
  <dcterms:modified xsi:type="dcterms:W3CDTF">2014-08-31T08:13:43Z</dcterms:modified>
</cp:coreProperties>
</file>